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defaultThemeVersion="166925"/>
  <mc:AlternateContent xmlns:mc="http://schemas.openxmlformats.org/markup-compatibility/2006">
    <mc:Choice Requires="x15">
      <x15ac:absPath xmlns:x15ac="http://schemas.microsoft.com/office/spreadsheetml/2010/11/ac" url="\\OMITORFP01\Osisko Shares\H&amp;S Env CSR\Sustainable Development\Awards\2020 - AMEQ - Date limite 31 juillet 2020\"/>
    </mc:Choice>
  </mc:AlternateContent>
  <xr:revisionPtr revIDLastSave="0" documentId="13_ncr:1_{97F7C0A7-C871-4226-9B3D-506F3E3A26C9}" xr6:coauthVersionLast="45" xr6:coauthVersionMax="45" xr10:uidLastSave="{00000000-0000-0000-0000-000000000000}"/>
  <workbookProtection workbookAlgorithmName="SHA-512" workbookHashValue="U7dgW+tvoA+GF9tz24KF9xJJQjsT4NUV8c6JCcZ6/cqy2IU7es2++nuCIyoRoQdkp+QVBez3SeUUi7irJU+CyQ==" workbookSaltValue="ddDwVqwaXYCDGdXcGoCWYA==" workbookSpinCount="100000" lockStructure="1"/>
  <bookViews>
    <workbookView xWindow="-38510" yWindow="-110" windowWidth="38620" windowHeight="21360" tabRatio="770" xr2:uid="{55880AD7-BFC9-46B1-9FA1-CDA25B4165D7}"/>
  </bookViews>
  <sheets>
    <sheet name="Introduction" sheetId="6" r:id="rId1"/>
    <sheet name="Governance - Gouvernance" sheetId="10" r:id="rId2"/>
    <sheet name="Workforce - Effectif" sheetId="1" r:id="rId3"/>
    <sheet name="Health &amp; Safety - Santé &amp; Sécur" sheetId="9" r:id="rId4"/>
    <sheet name="Training - Formation" sheetId="2" r:id="rId5"/>
    <sheet name="Environment - Environnement" sheetId="3" r:id="rId6"/>
    <sheet name="Socio-Economic - Socio-économie" sheetId="5" r:id="rId7"/>
    <sheet name="Exploration" sheetId="12"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28" i="3" l="1"/>
  <c r="G45" i="3" l="1"/>
  <c r="E76" i="5" l="1"/>
  <c r="D76" i="5"/>
  <c r="D51" i="5" l="1"/>
  <c r="E51" i="5"/>
  <c r="D63" i="5"/>
  <c r="C64" i="5"/>
  <c r="D64" i="5" l="1"/>
  <c r="E15" i="2"/>
  <c r="D15" i="2"/>
  <c r="C29" i="12"/>
  <c r="D110" i="3" l="1"/>
  <c r="D57" i="1" l="1"/>
  <c r="E50" i="1" s="1"/>
  <c r="D46" i="1"/>
  <c r="E41" i="1" s="1"/>
  <c r="E45" i="1" l="1"/>
  <c r="E44" i="1"/>
  <c r="E54" i="1"/>
  <c r="E56" i="1"/>
  <c r="E55" i="1"/>
  <c r="E43" i="1"/>
  <c r="E42" i="1"/>
  <c r="E53" i="1"/>
  <c r="E52" i="1"/>
  <c r="E51" i="1"/>
  <c r="D86" i="1"/>
  <c r="J71" i="1"/>
  <c r="J70" i="1"/>
  <c r="J69" i="1"/>
  <c r="D22" i="1"/>
  <c r="D21" i="1"/>
  <c r="D20" i="1"/>
  <c r="D17" i="1"/>
  <c r="D14" i="1"/>
  <c r="E20" i="1" l="1"/>
  <c r="E18" i="1"/>
  <c r="E19" i="1"/>
  <c r="E57" i="1"/>
  <c r="D23" i="1"/>
  <c r="E17" i="1" l="1"/>
  <c r="E15" i="1" l="1"/>
  <c r="E16" i="1"/>
  <c r="D29" i="12" l="1"/>
  <c r="E29" i="12"/>
  <c r="F29" i="12"/>
  <c r="I24" i="10"/>
  <c r="G24" i="10"/>
  <c r="E24" i="10"/>
  <c r="C24" i="10"/>
  <c r="J25" i="3"/>
  <c r="I25" i="3"/>
  <c r="H25" i="3"/>
  <c r="G25" i="3"/>
  <c r="F25" i="3"/>
  <c r="E25" i="3"/>
  <c r="D25" i="3"/>
  <c r="C25" i="3"/>
  <c r="D16" i="3"/>
  <c r="E16" i="3"/>
  <c r="F16" i="3"/>
  <c r="G16" i="3"/>
  <c r="H16" i="3"/>
  <c r="I16" i="3"/>
  <c r="J16" i="3"/>
  <c r="C16" i="3"/>
  <c r="F72" i="1"/>
  <c r="H72" i="1"/>
  <c r="D72" i="1"/>
  <c r="F64" i="1"/>
  <c r="G63" i="1" s="1"/>
  <c r="D64" i="1"/>
  <c r="F37" i="1"/>
  <c r="G33" i="1" s="1"/>
  <c r="D37" i="1"/>
  <c r="F22" i="1"/>
  <c r="H22" i="1"/>
  <c r="J22" i="1"/>
  <c r="F21" i="1"/>
  <c r="H21" i="1"/>
  <c r="J21" i="1"/>
  <c r="J20" i="1"/>
  <c r="K19" i="1" s="1"/>
  <c r="H20" i="1"/>
  <c r="I19" i="1" s="1"/>
  <c r="F20" i="1"/>
  <c r="G18" i="1" s="1"/>
  <c r="J14" i="1"/>
  <c r="K12" i="1" s="1"/>
  <c r="H14" i="1"/>
  <c r="I13" i="1" s="1"/>
  <c r="F14" i="1"/>
  <c r="G13" i="1" s="1"/>
  <c r="E17" i="10"/>
  <c r="F22" i="10" s="1"/>
  <c r="G17" i="10"/>
  <c r="H22" i="10" s="1"/>
  <c r="I17" i="10"/>
  <c r="J23" i="10" s="1"/>
  <c r="C17" i="10"/>
  <c r="D16" i="10" s="1"/>
  <c r="E69" i="1" l="1"/>
  <c r="E70" i="1"/>
  <c r="E63" i="1"/>
  <c r="E62" i="1"/>
  <c r="E64" i="1" s="1"/>
  <c r="E36" i="1"/>
  <c r="E32" i="1"/>
  <c r="E33" i="1"/>
  <c r="E34" i="1"/>
  <c r="E35" i="1"/>
  <c r="G69" i="1"/>
  <c r="G70" i="1"/>
  <c r="I69" i="1"/>
  <c r="I70" i="1"/>
  <c r="G71" i="1"/>
  <c r="J72" i="1"/>
  <c r="G14" i="1"/>
  <c r="I71" i="1"/>
  <c r="F23" i="10"/>
  <c r="F24" i="10" s="1"/>
  <c r="J16" i="10"/>
  <c r="F15" i="10"/>
  <c r="F16" i="10"/>
  <c r="F17" i="10" s="1"/>
  <c r="J22" i="10"/>
  <c r="J24" i="10" s="1"/>
  <c r="H15" i="10"/>
  <c r="J15" i="10"/>
  <c r="D23" i="10"/>
  <c r="H16" i="10"/>
  <c r="H23" i="10"/>
  <c r="H24" i="10" s="1"/>
  <c r="D22" i="10"/>
  <c r="D15" i="10"/>
  <c r="D17" i="10" s="1"/>
  <c r="E71" i="1"/>
  <c r="K20" i="1"/>
  <c r="I14" i="1"/>
  <c r="K14" i="1"/>
  <c r="G62" i="1"/>
  <c r="G64" i="1" s="1"/>
  <c r="I20" i="1"/>
  <c r="G36" i="1"/>
  <c r="G35" i="1"/>
  <c r="G20" i="1"/>
  <c r="G32" i="1"/>
  <c r="E14" i="1"/>
  <c r="G34" i="1"/>
  <c r="E23" i="1"/>
  <c r="F23" i="1"/>
  <c r="J23" i="1"/>
  <c r="K18" i="1"/>
  <c r="H23" i="1"/>
  <c r="K13" i="1"/>
  <c r="I18" i="1"/>
  <c r="I12" i="1"/>
  <c r="G19" i="1"/>
  <c r="G12" i="1"/>
  <c r="E12" i="1"/>
  <c r="E13" i="1"/>
  <c r="E46" i="1" l="1"/>
  <c r="E72" i="1"/>
  <c r="E37" i="1"/>
  <c r="G72" i="1"/>
  <c r="I72" i="1"/>
  <c r="K69" i="1"/>
  <c r="K70" i="1"/>
  <c r="K71" i="1"/>
  <c r="J17" i="10"/>
  <c r="D24" i="10"/>
  <c r="E22" i="1"/>
  <c r="H17" i="10"/>
  <c r="E21" i="1"/>
  <c r="G37" i="1"/>
  <c r="K21" i="1"/>
  <c r="K23" i="1"/>
  <c r="G21" i="1"/>
  <c r="G23" i="1"/>
  <c r="I21" i="1"/>
  <c r="I23" i="1"/>
  <c r="I22" i="1"/>
  <c r="G22" i="1"/>
  <c r="K22" i="1"/>
  <c r="K72" i="1" l="1"/>
</calcChain>
</file>

<file path=xl/sharedStrings.xml><?xml version="1.0" encoding="utf-8"?>
<sst xmlns="http://schemas.openxmlformats.org/spreadsheetml/2006/main" count="716" uniqueCount="439">
  <si>
    <t>Windfall</t>
  </si>
  <si>
    <t>Quévillon</t>
  </si>
  <si>
    <t>TOTAL</t>
  </si>
  <si>
    <t>Project / Projet</t>
  </si>
  <si>
    <t>Number of sessions conducted
Nombre de séances effectuées</t>
  </si>
  <si>
    <t>Total number of participants
Nombre total de participants</t>
  </si>
  <si>
    <t>Employees
Employés</t>
  </si>
  <si>
    <t>Contractors
Entrepreneurs</t>
  </si>
  <si>
    <t>Visitors
Visiteurs</t>
  </si>
  <si>
    <t>Percentage of people trained
Pourcentage des personnes formées</t>
  </si>
  <si>
    <t>Total</t>
  </si>
  <si>
    <t>Employees and contractors
Employés et entrepreneurs</t>
  </si>
  <si>
    <t>First aid / Premiers soins</t>
  </si>
  <si>
    <t>Medical aid  / Attention médicale</t>
  </si>
  <si>
    <t>Lost time / Perte de temps</t>
  </si>
  <si>
    <t>Restricted work / Restriction du travail</t>
  </si>
  <si>
    <t>Lost time injury frequency rate 
Taux de fréquence des blessures entraînant une perte de temps</t>
  </si>
  <si>
    <t>Total recordable injury frequency rate
Taux de fréquence total des blessures signalées</t>
  </si>
  <si>
    <t>Table / Tableau : B</t>
  </si>
  <si>
    <t>Notes:</t>
  </si>
  <si>
    <t>(Number of Lost Time Accidents x 200,000 Hours) / Hours Worked</t>
  </si>
  <si>
    <t>Table / Tableau :  A</t>
  </si>
  <si>
    <t>Osisko Mining ESG Data Tables</t>
  </si>
  <si>
    <t>2019 Disclosures</t>
  </si>
  <si>
    <t xml:space="preserve">For management approach disclosures, performance measures and additional context, please refer to our 2019 Sustainable Development  Report, available at osiskomining.com. </t>
  </si>
  <si>
    <t xml:space="preserve">For additional information about Osisko Mining's Investor Relations communications, financial filings and investor presentations, visit the Investor section available at osiskomining.com </t>
  </si>
  <si>
    <t xml:space="preserve">All financial figures are quoted in Canadian dollars unless otherwise noted. </t>
  </si>
  <si>
    <t xml:space="preserve">Some figures and percentages may not add up to the total figure or 100 percent due to rounding. </t>
  </si>
  <si>
    <t>Ongoing improvements to our data collection systems, processes and quality can result in restatements of previously reported data.</t>
  </si>
  <si>
    <t xml:space="preserve">Data presented covers our performance for the 2019 calendar year, which corresponds to our fiscal year. 
</t>
  </si>
  <si>
    <t xml:space="preserve"> In general, this data does not include data for assets divested or acquired during the year or non-managed joint ventures. </t>
  </si>
  <si>
    <t>Divulgations 2019</t>
  </si>
  <si>
    <t>Pour plus d'informations sur l'approche de gestion, les mesures de performance et du contexte supplémentaire, veuillez vous reporter à notre rapport de développement durable 2019, disponible à l'adresse miniereosisko.com.</t>
  </si>
  <si>
    <t>Pour plus d'informations sur les communications relatives aux relations avec les investisseurs, les rapports financiers et les présentations aux investisseurs de Minière Osisko, visitez la section destinée aux investisseurs à l'adresse suivante : miniereosisko.com.</t>
  </si>
  <si>
    <t>Tous les chiffres financiers sont en dollars canadiens, sauf indication contraire.</t>
  </si>
  <si>
    <t>Certains chiffres et pourcentages peuvent ne pas correspondre au total ou à 100% en raison de l'arrondissement.</t>
  </si>
  <si>
    <t>Les données présentées couvrent notre performance pour l'année civile 2019, qui correspond à notre exercice financier.</t>
  </si>
  <si>
    <t>En général, ces données n'incluent pas les données relatives aux actifs cédés ou acquis au cours de l'exercice ni aux coentreprises non gérées.</t>
  </si>
  <si>
    <t>Tableaux de données ESG de Minière Osisko</t>
  </si>
  <si>
    <t>Lost Time Injury Frequency Rate (LTIFR) =</t>
  </si>
  <si>
    <t>Cumulative Frequency Rate (CFR) =</t>
  </si>
  <si>
    <t>Total Recordable Injury Frequency Rate (TRIFR) =</t>
  </si>
  <si>
    <t>Table / Tableau : A</t>
  </si>
  <si>
    <t>(Nombre d'accidents entraînant une perte de tems x 200 000 heures) / Heures travaillées</t>
  </si>
  <si>
    <t>Taux de fréquence des blessures entraînant une perte de temps (TFBPT) =</t>
  </si>
  <si>
    <t>Taux de fréquence cumulé (TFC) =</t>
  </si>
  <si>
    <t>(Nombre d’heures perdues + Nombre de blessures entraînant un restriction du travail) X 200 000 heures / Heures travaillées</t>
  </si>
  <si>
    <t>(Total Medical Aid Injuries + restricted Work Assignments + Lost Time Accidents) x 200,000 Hours / Hours Worked</t>
  </si>
  <si>
    <t>(Number of lost time + restricted work Injuries) x 200,000 Hours / Hours Worked</t>
  </si>
  <si>
    <t>(Nombre total des blessures nécessitant une attention médicale  +  Nombre d'affectations de travail restreint + Nombre d’accidents entraînant une perte de temps) x 200 000 heures / Heures travaillées</t>
  </si>
  <si>
    <t>H&amp;S Statistics</t>
  </si>
  <si>
    <t>Statistiques SST</t>
  </si>
  <si>
    <t>Workforce Statistics</t>
  </si>
  <si>
    <t>Statistiques sur l'effectif</t>
  </si>
  <si>
    <t>Management
Direction</t>
  </si>
  <si>
    <t>Board Statistics</t>
  </si>
  <si>
    <t>Statistiques sur le conseil d'administration</t>
  </si>
  <si>
    <t>Women / Femmes</t>
  </si>
  <si>
    <t>Men / Hommes</t>
  </si>
  <si>
    <t>Nord-du-Québec</t>
  </si>
  <si>
    <t>Abitibi-Témiscamingue</t>
  </si>
  <si>
    <t>Québec</t>
  </si>
  <si>
    <t>Ontario</t>
  </si>
  <si>
    <t>Table / Tableau : C</t>
  </si>
  <si>
    <t>Temporary / Temporaire</t>
  </si>
  <si>
    <t xml:space="preserve">Permanent / Permanent </t>
  </si>
  <si>
    <t>Table / Tableau : D</t>
  </si>
  <si>
    <t>Table / Tableau : E</t>
  </si>
  <si>
    <t>30-50</t>
  </si>
  <si>
    <t>Environment Statistics</t>
  </si>
  <si>
    <t>Statistiques environnementales</t>
  </si>
  <si>
    <t>Table / Tableau : F</t>
  </si>
  <si>
    <t>General / Général</t>
  </si>
  <si>
    <t>Table / Tableau : G</t>
  </si>
  <si>
    <t>&lt; 20 L</t>
  </si>
  <si>
    <t>20 L &lt;</t>
  </si>
  <si>
    <t>Windfall Lake</t>
  </si>
  <si>
    <t>Urban Barry</t>
  </si>
  <si>
    <t>Quévillon Osborne-Bell</t>
  </si>
  <si>
    <t>Disturbed
Perturbées</t>
  </si>
  <si>
    <t>Remediated
Remise en état</t>
  </si>
  <si>
    <t>-</t>
  </si>
  <si>
    <t>Drill pad are reclaimed in two stages:</t>
  </si>
  <si>
    <t>Les sites de forage sont restaurés en deux étapes :</t>
  </si>
  <si>
    <t>Table / Tableau : H</t>
  </si>
  <si>
    <t>Employee Training / Formation des employés</t>
  </si>
  <si>
    <t>Independent Directors Administrateurs indépendants</t>
  </si>
  <si>
    <t>Patrick Anderson</t>
  </si>
  <si>
    <t>Jose Vizquerra Benavides</t>
  </si>
  <si>
    <t>John Burzynski</t>
  </si>
  <si>
    <t>Bernardo Alvarez Calderon</t>
  </si>
  <si>
    <t>Keith McKay</t>
  </si>
  <si>
    <t>Sean Rosen</t>
  </si>
  <si>
    <t>Amy Satov</t>
  </si>
  <si>
    <t xml:space="preserve">Notes: </t>
  </si>
  <si>
    <t>Pour plus d'information veuille consulter la notice annuelle disponible sur miniereosisko.com (anglais seulement)</t>
  </si>
  <si>
    <t xml:space="preserve">For more information the Notice of Meeting and Management Information Circular for the Annual Meeting of Shareholders available on osiskomining.com  </t>
  </si>
  <si>
    <t>Pour plus d'information veuille consulter la  Notice of Meeting and Management Information Circular for the Annual Meeting of Shareholders disponible sur miniereosisko.com (anglais seulement)</t>
  </si>
  <si>
    <t>x</t>
  </si>
  <si>
    <t>Keith McKay (Chair)</t>
  </si>
  <si>
    <t xml:space="preserve"> Corporate Goverance and Nomination Committee Member's Attendance
Présence des membre du comité de gouvernance d'entreprise et de nomination</t>
  </si>
  <si>
    <t>Amy Satov (Chair)</t>
  </si>
  <si>
    <t>Bernardo Alvarez Calderon (Chair)</t>
  </si>
  <si>
    <t xml:space="preserve"> Sustainable Development Committee Member's Attendance
Présence des membre du comité de développement durable</t>
  </si>
  <si>
    <t>Anciennement appelé le comité de la santé, de la sécurité, de l'environnement et de la responsabilité sociale de l'entreprise</t>
  </si>
  <si>
    <t>Jose Vizquerra Benavides (Chair)</t>
  </si>
  <si>
    <t xml:space="preserve"> Directors Meeting Attendance 
Présence des administrateurs</t>
  </si>
  <si>
    <t xml:space="preserve"> Audit Committee Member's Attendance
Présence des membre du comité d'audit</t>
  </si>
  <si>
    <t>Compensation Committee
Comité de rénumération</t>
  </si>
  <si>
    <t>TSX</t>
  </si>
  <si>
    <t>Nombres correspondans au 31 décembre de l'année applicable</t>
  </si>
  <si>
    <t>Numbers as of December 31 of the applicable year</t>
  </si>
  <si>
    <t>OSK</t>
  </si>
  <si>
    <t>Economic Statistics</t>
  </si>
  <si>
    <t>Statistiques économiques</t>
  </si>
  <si>
    <t>± 257 M</t>
  </si>
  <si>
    <t>± 282 M</t>
  </si>
  <si>
    <t>± 195 M</t>
  </si>
  <si>
    <t>± 790 M</t>
  </si>
  <si>
    <t>± 531 M</t>
  </si>
  <si>
    <t>± 136 M</t>
  </si>
  <si>
    <t>191 M</t>
  </si>
  <si>
    <t>± 117 M</t>
  </si>
  <si>
    <t>± 208 M</t>
  </si>
  <si>
    <t>162 M</t>
  </si>
  <si>
    <t>± 250 M</t>
  </si>
  <si>
    <t>190 M</t>
  </si>
  <si>
    <t>± 315 M</t>
  </si>
  <si>
    <t>± 140 M</t>
  </si>
  <si>
    <t>± 705 M</t>
  </si>
  <si>
    <t>± 395 M</t>
  </si>
  <si>
    <t>Table / Tableau :  B</t>
  </si>
  <si>
    <t xml:space="preserve">For more information consult Annual Information Forms available on osiskomining.com  </t>
  </si>
  <si>
    <t>Shares outstanding / Actions en circulation</t>
  </si>
  <si>
    <t>Fully diluted shares / Actions diluées</t>
  </si>
  <si>
    <t>Fully diluted cash / Encaisse diluée</t>
  </si>
  <si>
    <t>Market capitalization / Capitalisation boursière</t>
  </si>
  <si>
    <t>Debt / Dette</t>
  </si>
  <si>
    <t>Equity / Capitaux propres</t>
  </si>
  <si>
    <t>Net revenues / Revenus nets</t>
  </si>
  <si>
    <t>Cash and investment / Encaisse et investissements</t>
  </si>
  <si>
    <t>Exploration Activities Statistics</t>
  </si>
  <si>
    <t>Statistiques sur les activités d'exploration</t>
  </si>
  <si>
    <t>12 400 ha</t>
  </si>
  <si>
    <t>179 870 m</t>
  </si>
  <si>
    <t>386 596 m</t>
  </si>
  <si>
    <t>106 000 m</t>
  </si>
  <si>
    <t>2 330 m</t>
  </si>
  <si>
    <t>$ 92 M</t>
  </si>
  <si>
    <t>$ 104 M</t>
  </si>
  <si>
    <t>$ 22 M</t>
  </si>
  <si>
    <t xml:space="preserve">Mining claims / Claims miniers </t>
  </si>
  <si>
    <t>Total drilled / Forage total</t>
  </si>
  <si>
    <t>Total exploration ramp advancement
Avancement de la rampe d'exploration</t>
  </si>
  <si>
    <t>Spent / Dépenses</t>
  </si>
  <si>
    <t>Table / Tableau :  C</t>
  </si>
  <si>
    <t>Location / Emplacement</t>
  </si>
  <si>
    <t>Status / Statut</t>
  </si>
  <si>
    <t>2019 Activities / Activités en 2019</t>
  </si>
  <si>
    <t>Urban Duke</t>
  </si>
  <si>
    <t xml:space="preserve">For more information consult Management's Discussion and Analysis available on osiskomining.com  </t>
  </si>
  <si>
    <t>Pour plus d'informations, consultez le Management's Discussion and Analysis disponibles sur miniereosisko.com (anglais seulement)</t>
  </si>
  <si>
    <t>En 2019, Minière Osisko a transféré des actifs à Minière O3  : gisement Marban, gisement Garrison, certaines autres propriétés d'exploration et droits d'acquisition et un portefeuille de titres négociables sélectionnés.</t>
  </si>
  <si>
    <t>In 2019 Osisko Mining transferred assets to O3 Mining: Marban deposit, Garrison deposit, certain other exploration properties and earn-in rights and a portfolio of selected marketable securities.</t>
  </si>
  <si>
    <t>Garrison</t>
  </si>
  <si>
    <t>Kan</t>
  </si>
  <si>
    <t>In 2018, Osisko Mining acquired the Quévillon Osborne-Bell project.</t>
  </si>
  <si>
    <t>En 2018, Minière Osisko a acquis le projet Quévillon Osborne-Bell.</t>
  </si>
  <si>
    <t>10 M</t>
  </si>
  <si>
    <t xml:space="preserve"> Training Statistics</t>
  </si>
  <si>
    <t>Statistiques sur la formation</t>
  </si>
  <si>
    <t>Total number of participants in mine rescue training  - 2019
Nombre total de participants à la formation de sauveteur minier - 2019</t>
  </si>
  <si>
    <t>Total number of participants in fire brigade training -  2019
Nombre total de participants à la formation de la brigade d'incendie - 2019</t>
  </si>
  <si>
    <t>Total number of participants in first respondant training -  2019
Nombre total de participants à la formation des premiers répondants - 2019</t>
  </si>
  <si>
    <t>H&amp;S Inspections / Inspections SST</t>
  </si>
  <si>
    <t>+ 400</t>
  </si>
  <si>
    <t>6</t>
  </si>
  <si>
    <t>+ 250</t>
  </si>
  <si>
    <t>Internal inspections (surface and underground)
Inspections à l'interne (surface et sous terre)</t>
  </si>
  <si>
    <t>External inspections (CNESST)
Inspections externes (CNESST)</t>
  </si>
  <si>
    <t>+ 406</t>
  </si>
  <si>
    <t>3</t>
  </si>
  <si>
    <t>+ 253</t>
  </si>
  <si>
    <t>Activity / Activité</t>
  </si>
  <si>
    <t>Surface water
Eau de surface</t>
  </si>
  <si>
    <t>Exploration ramp
Rampe d'exploration</t>
  </si>
  <si>
    <t>Exploration Camp
Camp d'exploration</t>
  </si>
  <si>
    <t>Exploration Drilling
Forage d'exploration</t>
  </si>
  <si>
    <t>Coreshack
Carothèque</t>
  </si>
  <si>
    <t>Natural settlement
Déposition naturelle</t>
  </si>
  <si>
    <t>Suspended solids removal system
Système d'élimination des solides en suspension</t>
  </si>
  <si>
    <t>Quantity / Quantité</t>
  </si>
  <si>
    <t>Description / Description</t>
  </si>
  <si>
    <t>Composter on site / Composteur sur le site</t>
  </si>
  <si>
    <t>Recycling / Recyclage</t>
  </si>
  <si>
    <t>External inspections (MELCC and ECCC)
Inspections externes (MELCC et ECCC)</t>
  </si>
  <si>
    <t>Year / Année</t>
  </si>
  <si>
    <t>Owner / Propriétaire</t>
  </si>
  <si>
    <t>Noront</t>
  </si>
  <si>
    <t>Eagle Hill</t>
  </si>
  <si>
    <t>Initial Plan / Plan initial</t>
  </si>
  <si>
    <t>Osisko Mining</t>
  </si>
  <si>
    <t>5-year Update / Mise à jour 5 ans</t>
  </si>
  <si>
    <t>Addendum major change / Addendum changements majeurs</t>
  </si>
  <si>
    <t>Major change in 2018: lined sotckpile expansion</t>
  </si>
  <si>
    <t>Changement majeur en 2018 : agrandissement de la halde imperméabilisée</t>
  </si>
  <si>
    <t>Municipal
Municipal</t>
  </si>
  <si>
    <t>Total number of participants in site introduction  -  2019
Nombre total de participants à l'introduction de site -  2019</t>
  </si>
  <si>
    <t>± 428 M</t>
  </si>
  <si>
    <t>0.4 M</t>
  </si>
  <si>
    <t>6 M</t>
  </si>
  <si>
    <t>1.3 M</t>
  </si>
  <si>
    <t xml:space="preserve">Employee taxes / Impôts des employés </t>
  </si>
  <si>
    <t>Payments to government / Paiement au gouvernement</t>
  </si>
  <si>
    <t>1.59 M</t>
  </si>
  <si>
    <t>1.5 M</t>
  </si>
  <si>
    <t xml:space="preserve">3.3 K </t>
  </si>
  <si>
    <t>23 M</t>
  </si>
  <si>
    <t>21 M</t>
  </si>
  <si>
    <t>113 M</t>
  </si>
  <si>
    <t>13.8 M</t>
  </si>
  <si>
    <t>121 M</t>
  </si>
  <si>
    <t>11 M</t>
  </si>
  <si>
    <t>Purchases in Quebec and Ontario / Achats au Québec et en Ontario</t>
  </si>
  <si>
    <t>Contracts and purchases from aboriginal businesses /
Contrats  et achats auprès d'entreprises autochtones</t>
  </si>
  <si>
    <t>No of meetings
Nbre de rencontres</t>
  </si>
  <si>
    <t>No of letters
Nbre de lettres</t>
  </si>
  <si>
    <t>Community
Communauté</t>
  </si>
  <si>
    <t>Category / Catégorie</t>
  </si>
  <si>
    <t>Formerly   called   the Health,   Safety,   Environment  and Corporate Social Responsibility Committee</t>
  </si>
  <si>
    <t>Numbers as of December 31 of the applicable year.</t>
  </si>
  <si>
    <t>Nombres correspondans au 31 décembre de l'année applicable.</t>
  </si>
  <si>
    <t xml:space="preserve">Cost reassessment between 2012 and 2017 (ownership change)
</t>
  </si>
  <si>
    <t>Ré-évaluation des coût entre 2012 et 2017 (changement de propriétaire)</t>
  </si>
  <si>
    <t xml:space="preserve">General notes / Notes générales: </t>
  </si>
  <si>
    <t>Genetal notes / Notes générales:</t>
  </si>
  <si>
    <t>Urban Barry Base Metals</t>
  </si>
  <si>
    <t>Table / Tableau : I</t>
  </si>
  <si>
    <t>Table / Tableau : K</t>
  </si>
  <si>
    <t>Investissement/ Investissement ($)</t>
  </si>
  <si>
    <t>Before 2016</t>
  </si>
  <si>
    <t>1,000 tonnes were used underground as a running surface
1 000 tonnes ont été utilisées sous terre comme surface de roulement</t>
  </si>
  <si>
    <t>Tonnes</t>
  </si>
  <si>
    <t>5,000 tonnes were used underground as a running surface and 20,519 tonnes were used for construction of the lined stockpile extension
5 000 tonnes ont été utilisées sous terre comme surface de roulement et 20 519 tonnes ont été utilisées pour la construction de l'agrandissement de la halde imperméabilisée</t>
  </si>
  <si>
    <t>Exploration ramp remediation
Remise en état de la rampe d'exploration</t>
  </si>
  <si>
    <t>Exploration ramp extension to Lynx Zone  achieved, collect bulk sample
Extension de la rampe d'exploration vers la zone Lynx réalisée, collecte de l'échantillon en vrac</t>
  </si>
  <si>
    <t>Supervisors
Superviseurs</t>
  </si>
  <si>
    <t>Others
Autres</t>
  </si>
  <si>
    <t>Note:</t>
  </si>
  <si>
    <t>We modified the employee classification in 2019 (add supervisor category).</t>
  </si>
  <si>
    <t>Nous avons modifié la classification des employés en 2019 (ajout de la catégorie superviseurs).</t>
  </si>
  <si>
    <t>NA</t>
  </si>
  <si>
    <t>801,546</t>
  </si>
  <si>
    <t>993,388</t>
  </si>
  <si>
    <t>En 2019, Minière Osisko a transféré des actifs à Minière O3 : gisement Marban, gisement Garrison, certaines autres propriétés d'exploration et droits d'acquisition et un portefeuille de titres négociables sélectionnés.</t>
  </si>
  <si>
    <t>708,678</t>
  </si>
  <si>
    <t>851,304</t>
  </si>
  <si>
    <t>2</t>
  </si>
  <si>
    <t>+ 427</t>
  </si>
  <si>
    <t>2019 Total number and percentage of employees receiving regular performance 
2019 Nombre total et pourcentage d'employés bénéficiant d'une revue régulière de performances</t>
  </si>
  <si>
    <t>Environmental non compliance and fines  / 
Non conformités et amendes environnementales</t>
  </si>
  <si>
    <t>Table / Tableau : J</t>
  </si>
  <si>
    <t>Fines /
Amendes</t>
  </si>
  <si>
    <t>0</t>
  </si>
  <si>
    <t>Construction of the lined stockpile extension, exploration ramp extension to Zone 27 achieved, began to collect bulk sample
Construction de l'agrandissement de la halde imperméabilisée, extension de la rampe d'exploration vers la zone 27 réalisée, début de la collecte de l'échantillon en vrac</t>
  </si>
  <si>
    <t>Table / Tableau : L</t>
  </si>
  <si>
    <t>Category
Catégorie</t>
  </si>
  <si>
    <t>Fuel Type
Type de carburant</t>
  </si>
  <si>
    <t>Propane / Propane</t>
  </si>
  <si>
    <t>Gasoline / Essence</t>
  </si>
  <si>
    <t>t CO2 eq.</t>
  </si>
  <si>
    <r>
      <t>CO</t>
    </r>
    <r>
      <rPr>
        <vertAlign val="subscript"/>
        <sz val="11"/>
        <color theme="1"/>
        <rFont val="Calibri"/>
        <family val="2"/>
        <scheme val="minor"/>
      </rPr>
      <t>2</t>
    </r>
    <r>
      <rPr>
        <sz val="11"/>
        <color theme="1"/>
        <rFont val="Calibri"/>
        <family val="2"/>
        <scheme val="minor"/>
      </rPr>
      <t xml:space="preserve"> (Carbon Dioxide)
CO</t>
    </r>
    <r>
      <rPr>
        <vertAlign val="subscript"/>
        <sz val="11"/>
        <color theme="1"/>
        <rFont val="Calibri"/>
        <family val="2"/>
        <scheme val="minor"/>
      </rPr>
      <t>2</t>
    </r>
    <r>
      <rPr>
        <sz val="11"/>
        <color theme="1"/>
        <rFont val="Calibri"/>
        <family val="2"/>
        <scheme val="minor"/>
      </rPr>
      <t xml:space="preserve"> (Dioxyde de carbone)</t>
    </r>
  </si>
  <si>
    <r>
      <t>CH</t>
    </r>
    <r>
      <rPr>
        <vertAlign val="subscript"/>
        <sz val="11"/>
        <color theme="1"/>
        <rFont val="Calibri"/>
        <family val="2"/>
        <scheme val="minor"/>
      </rPr>
      <t>4</t>
    </r>
    <r>
      <rPr>
        <sz val="11"/>
        <color theme="1"/>
        <rFont val="Calibri"/>
        <family val="2"/>
        <scheme val="minor"/>
      </rPr>
      <t xml:space="preserve"> (Methane)
CH</t>
    </r>
    <r>
      <rPr>
        <vertAlign val="subscript"/>
        <sz val="11"/>
        <color theme="1"/>
        <rFont val="Calibri"/>
        <family val="2"/>
        <scheme val="minor"/>
      </rPr>
      <t>4</t>
    </r>
    <r>
      <rPr>
        <sz val="11"/>
        <color theme="1"/>
        <rFont val="Calibri"/>
        <family val="2"/>
        <scheme val="minor"/>
      </rPr>
      <t xml:space="preserve"> (Méthane)</t>
    </r>
  </si>
  <si>
    <r>
      <t>N</t>
    </r>
    <r>
      <rPr>
        <vertAlign val="subscript"/>
        <sz val="11"/>
        <color theme="1"/>
        <rFont val="Calibri"/>
        <family val="2"/>
        <scheme val="minor"/>
      </rPr>
      <t>2</t>
    </r>
    <r>
      <rPr>
        <sz val="11"/>
        <color theme="1"/>
        <rFont val="Calibri"/>
        <family val="2"/>
        <scheme val="minor"/>
      </rPr>
      <t>O(Nitrous Oxides)
N</t>
    </r>
    <r>
      <rPr>
        <vertAlign val="subscript"/>
        <sz val="11"/>
        <color theme="1"/>
        <rFont val="Calibri"/>
        <family val="2"/>
        <scheme val="minor"/>
      </rPr>
      <t>2</t>
    </r>
    <r>
      <rPr>
        <sz val="11"/>
        <color theme="1"/>
        <rFont val="Calibri"/>
        <family val="2"/>
        <scheme val="minor"/>
      </rPr>
      <t>O(Oxydes nitreux)</t>
    </r>
  </si>
  <si>
    <t>GHG releases from the project are estimated under the Environment and Climate Change Canada (ECCC) GHG Emission Reporting Program (GHGRP). The GHG emissions consist of process-related emissions and on-site stationary and mobile fuel combustion sources.</t>
  </si>
  <si>
    <t>Les émissions GES du projet sont estimés dans le cadre du Programme de déclaration des émissions de gaz à effet de serre (PDGES) d'Environnement et Changement climatique Canada (ECCC). Les émissions de GES se composent des émissions liées au procédé et aux sources stationnaires et mobiles de combustion de carburant sur le site.</t>
  </si>
  <si>
    <t>Projects - 2019 / Projets - 2019</t>
  </si>
  <si>
    <t>Intern / Stagiaire</t>
  </si>
  <si>
    <t>Total number of employees
Nombre total d'employés</t>
  </si>
  <si>
    <t>First Nations / Premières Nations</t>
  </si>
  <si>
    <t>Exploration / Exploration</t>
  </si>
  <si>
    <t>HR &amp; HS / RH &amp; SST</t>
  </si>
  <si>
    <t>Mining / Mine</t>
  </si>
  <si>
    <t>Logistics / Logistique</t>
  </si>
  <si>
    <t>Employees by sector of employment - 2019 /
 Employés par secteur d'emplois - 2019</t>
  </si>
  <si>
    <t>Employees Turnover (Voluntary) /  
Taux de roulement des employés (Volontaire)</t>
  </si>
  <si>
    <t>Employees per gender / 
Employés par genre</t>
  </si>
  <si>
    <t>Employees by place of residence / 
Employés par lieu de résidence</t>
  </si>
  <si>
    <t>Employees by type / 
Employés par type</t>
  </si>
  <si>
    <t>Employees by age - 2019 / 
Employés par âge - 2019</t>
  </si>
  <si>
    <t>New Hires - 2019 /
 Nouvelles empbauches - 2019</t>
  </si>
  <si>
    <t>Working hours /  Heures travaillées</t>
  </si>
  <si>
    <t>+ 425</t>
  </si>
  <si>
    <t>1</t>
  </si>
  <si>
    <r>
      <t>Surface (m</t>
    </r>
    <r>
      <rPr>
        <b/>
        <vertAlign val="superscript"/>
        <sz val="11"/>
        <color theme="1"/>
        <rFont val="Calibri"/>
        <family val="2"/>
        <scheme val="minor"/>
      </rPr>
      <t>2</t>
    </r>
    <r>
      <rPr>
        <b/>
        <sz val="11"/>
        <color theme="1"/>
        <rFont val="Calibri"/>
        <family val="2"/>
        <scheme val="minor"/>
      </rPr>
      <t>)</t>
    </r>
  </si>
  <si>
    <t>Daily / 
Journalier</t>
  </si>
  <si>
    <t>Windfall and 
Urban-Barry</t>
  </si>
  <si>
    <t>Disposal / Disposition</t>
  </si>
  <si>
    <t>Spills / 
Déversements</t>
  </si>
  <si>
    <t>Water Usage - Exploration Activities - 2019 / 
Utilisation de l'eau - Activités d'exploration - 2019</t>
  </si>
  <si>
    <t>Environmental Inspections / 
Inspections Environnementales</t>
  </si>
  <si>
    <t>Closing Plan submit to Québec goverment 
Plan de fermeture soumis au gouvernement du Québec</t>
  </si>
  <si>
    <t>Comments / Commentaires</t>
  </si>
  <si>
    <t>Source / Source</t>
  </si>
  <si>
    <r>
      <t>Quantity / Quantité
(m</t>
    </r>
    <r>
      <rPr>
        <b/>
        <vertAlign val="superscript"/>
        <sz val="11"/>
        <color theme="1"/>
        <rFont val="Calibri"/>
        <family val="2"/>
        <scheme val="minor"/>
      </rPr>
      <t>3</t>
    </r>
    <r>
      <rPr>
        <b/>
        <sz val="11"/>
        <color theme="1"/>
        <rFont val="Calibri"/>
        <family val="2"/>
        <scheme val="minor"/>
      </rPr>
      <t>)</t>
    </r>
  </si>
  <si>
    <t>Treatment units /
Unités de traitement</t>
  </si>
  <si>
    <t>Cardboard (kg) / Carton (kg)</t>
  </si>
  <si>
    <t>Metal (t) / Métal (t)</t>
  </si>
  <si>
    <r>
      <t>Wood (m</t>
    </r>
    <r>
      <rPr>
        <vertAlign val="superscript"/>
        <sz val="11"/>
        <color theme="1"/>
        <rFont val="Calibri"/>
        <family val="2"/>
        <scheme val="minor"/>
      </rPr>
      <t>3</t>
    </r>
    <r>
      <rPr>
        <sz val="11"/>
        <color theme="1"/>
        <rFont val="Calibri"/>
        <family val="2"/>
        <scheme val="minor"/>
      </rPr>
      <t>) / Bois (m</t>
    </r>
    <r>
      <rPr>
        <vertAlign val="superscript"/>
        <sz val="11"/>
        <color theme="1"/>
        <rFont val="Calibri"/>
        <family val="2"/>
        <scheme val="minor"/>
      </rPr>
      <t>3</t>
    </r>
    <r>
      <rPr>
        <sz val="11"/>
        <color theme="1"/>
        <rFont val="Calibri"/>
        <family val="2"/>
        <scheme val="minor"/>
      </rPr>
      <t>)</t>
    </r>
  </si>
  <si>
    <r>
      <t>Other (m</t>
    </r>
    <r>
      <rPr>
        <vertAlign val="superscript"/>
        <sz val="11"/>
        <color theme="1"/>
        <rFont val="Calibri"/>
        <family val="2"/>
        <scheme val="minor"/>
      </rPr>
      <t>3</t>
    </r>
    <r>
      <rPr>
        <sz val="11"/>
        <color theme="1"/>
        <rFont val="Calibri"/>
        <family val="2"/>
        <scheme val="minor"/>
      </rPr>
      <t>)/ Autre (m</t>
    </r>
    <r>
      <rPr>
        <vertAlign val="superscript"/>
        <sz val="11"/>
        <color theme="1"/>
        <rFont val="Calibri"/>
        <family val="2"/>
        <scheme val="minor"/>
      </rPr>
      <t>3</t>
    </r>
    <r>
      <rPr>
        <sz val="11"/>
        <color theme="1"/>
        <rFont val="Calibri"/>
        <family val="2"/>
        <scheme val="minor"/>
      </rPr>
      <t>)</t>
    </r>
  </si>
  <si>
    <t>Non compliance / 
Non-conformité</t>
  </si>
  <si>
    <t>± 290 M</t>
  </si>
  <si>
    <t>± 312 M</t>
  </si>
  <si>
    <t>± 216 M</t>
  </si>
  <si>
    <t>± 1,175 M</t>
  </si>
  <si>
    <t>± 609 M</t>
  </si>
  <si>
    <t>± 138 M</t>
  </si>
  <si>
    <t>111 M</t>
  </si>
  <si>
    <t>12.4 M</t>
  </si>
  <si>
    <t>11.5 M</t>
  </si>
  <si>
    <t>40 M</t>
  </si>
  <si>
    <t>4 626 m</t>
  </si>
  <si>
    <t xml:space="preserve">298 196 m </t>
  </si>
  <si>
    <t>Quévillon Osborne Base Metals</t>
  </si>
  <si>
    <r>
      <t xml:space="preserve">100 % Owned / 
Détenteur à 100 % </t>
    </r>
    <r>
      <rPr>
        <vertAlign val="superscript"/>
        <sz val="11"/>
        <color theme="1"/>
        <rFont val="Calibri"/>
        <family val="2"/>
        <scheme val="minor"/>
      </rPr>
      <t>(1)</t>
    </r>
  </si>
  <si>
    <t>Drilling, infilling drilling, underground work, bulk sampling /
Forage, forage de définition, travaux souterrains, échantillon en vrac</t>
  </si>
  <si>
    <t>Drilling, infilling drilling /
Forage, forage de définition</t>
  </si>
  <si>
    <t>Drilling /
Forage</t>
  </si>
  <si>
    <t>None /
Pas d'activité</t>
  </si>
  <si>
    <t xml:space="preserve">Limited exploration activities by Bonterra Resources /
Activités d'exploration limitées par Ressources Bonterra </t>
  </si>
  <si>
    <t xml:space="preserve">For more information consult Consolidated Financial Statements available on osiskomining.com. The  consolidated  financial  statements  of  the  Corporation  at  December 31, 2019 include the Corporation and its subsidiary, O3 Mining Inc. (“O3 Mining”), formerly Chantrell Ventures Corp.  (“Chantrell”).   </t>
  </si>
  <si>
    <t>Pour plus d'informations, consultez les états financiers consolidés disponibles sur miniereosisko.com (anglais seulement). Les états financiers consolidés de la Société au 31 décembre 2019 incluent la Société et sa filiale, Minière O3 inc. («O3 Mining»), anciennement Chantrell Ventures Corp. («Chantrell»).</t>
  </si>
  <si>
    <r>
      <t xml:space="preserve">421 800 </t>
    </r>
    <r>
      <rPr>
        <vertAlign val="superscript"/>
        <sz val="11"/>
        <color theme="1"/>
        <rFont val="Calibri"/>
        <family val="2"/>
        <scheme val="minor"/>
      </rPr>
      <t>(1)</t>
    </r>
  </si>
  <si>
    <r>
      <t xml:space="preserve">204 952 </t>
    </r>
    <r>
      <rPr>
        <vertAlign val="superscript"/>
        <sz val="11"/>
        <color theme="1"/>
        <rFont val="Calibri"/>
        <family val="2"/>
        <scheme val="minor"/>
      </rPr>
      <t>(2)</t>
    </r>
  </si>
  <si>
    <r>
      <t xml:space="preserve">13 793 </t>
    </r>
    <r>
      <rPr>
        <vertAlign val="superscript"/>
        <sz val="11"/>
        <color theme="1"/>
        <rFont val="Calibri"/>
        <family val="2"/>
        <scheme val="minor"/>
      </rPr>
      <t>(2)</t>
    </r>
  </si>
  <si>
    <r>
      <t xml:space="preserve">19 000 </t>
    </r>
    <r>
      <rPr>
        <vertAlign val="superscript"/>
        <sz val="11"/>
        <color theme="1"/>
        <rFont val="Calibri"/>
        <family val="2"/>
        <scheme val="minor"/>
      </rPr>
      <t>(1)</t>
    </r>
  </si>
  <si>
    <r>
      <t xml:space="preserve">21 500 </t>
    </r>
    <r>
      <rPr>
        <vertAlign val="superscript"/>
        <sz val="11"/>
        <color theme="1"/>
        <rFont val="Calibri"/>
        <family val="2"/>
        <scheme val="minor"/>
      </rPr>
      <t>(1)</t>
    </r>
  </si>
  <si>
    <r>
      <rPr>
        <vertAlign val="superscript"/>
        <sz val="11"/>
        <color theme="1"/>
        <rFont val="Calibri"/>
        <family val="2"/>
        <scheme val="minor"/>
      </rPr>
      <t>(1)</t>
    </r>
    <r>
      <rPr>
        <sz val="11"/>
        <color theme="1"/>
        <rFont val="Calibri"/>
        <family val="2"/>
        <scheme val="minor"/>
      </rPr>
      <t xml:space="preserve"> Estimated / Estimé</t>
    </r>
  </si>
  <si>
    <r>
      <rPr>
        <vertAlign val="superscript"/>
        <sz val="11"/>
        <color theme="1"/>
        <rFont val="Calibri"/>
        <family val="2"/>
        <scheme val="minor"/>
      </rPr>
      <t>(2)</t>
    </r>
    <r>
      <rPr>
        <sz val="11"/>
        <color theme="1"/>
        <rFont val="Calibri"/>
        <family val="2"/>
        <scheme val="minor"/>
      </rPr>
      <t xml:space="preserve"> Measured / Mesuré</t>
    </r>
  </si>
  <si>
    <r>
      <rPr>
        <vertAlign val="superscript"/>
        <sz val="11"/>
        <color theme="1"/>
        <rFont val="Calibri"/>
        <family val="2"/>
        <scheme val="minor"/>
      </rPr>
      <t>(3)</t>
    </r>
    <r>
      <rPr>
        <sz val="11"/>
        <color theme="1"/>
        <rFont val="Calibri"/>
        <family val="2"/>
        <scheme val="minor"/>
      </rPr>
      <t xml:space="preserve"> Calculated / Calculé</t>
    </r>
  </si>
  <si>
    <t>Quévillon &amp; Quévillon Base Metal</t>
  </si>
  <si>
    <t>Urban-Barry  &amp; Urban Barry JV</t>
  </si>
  <si>
    <t>Board by gender / 
Conseil d'administration par genre</t>
  </si>
  <si>
    <t>Board Independency / 
Indépendance du conseil d'administration</t>
  </si>
  <si>
    <t>Exploration and related activities spending / 
Dépenses en exploration et autres activités connexes</t>
  </si>
  <si>
    <t>Windfall Lake &amp; Urban Barry</t>
  </si>
  <si>
    <t>Meetings, presentation and information letters  / 
Rencontres, présentations et lettres d'information</t>
  </si>
  <si>
    <t>Sponsorship and donation / 
Commandites et dons</t>
  </si>
  <si>
    <t>Local Spending / 
Dépenses locales</t>
  </si>
  <si>
    <t xml:space="preserve">Spending / 
Dépenses </t>
  </si>
  <si>
    <t>General / 
Générale</t>
  </si>
  <si>
    <t>Corporate Level / Niveau Corporatif</t>
  </si>
  <si>
    <t xml:space="preserve">First Nation </t>
  </si>
  <si>
    <t>Other</t>
  </si>
  <si>
    <t>Project
Projet</t>
  </si>
  <si>
    <t>Number participating in performance review
Nombre participant dans la révision de performance</t>
  </si>
  <si>
    <t>% participating in performance review
% participant dans la révision de performance</t>
  </si>
  <si>
    <t>Cumulative frequency rate
Taux de fréquence cumulé</t>
  </si>
  <si>
    <t>General and administration expenses (including salaries, benefits and severance) /
Frais généraux et administratifs (incluant les salaires, les avantages sociaux et les primes de séparation)</t>
  </si>
  <si>
    <t>Diesel (clear) / Diésel (clair)</t>
  </si>
  <si>
    <t>Jet -A</t>
  </si>
  <si>
    <t>Diesel (coloured)/ Diésel (coloré)</t>
  </si>
  <si>
    <t>Authorized landfill / Site d'enfouissement autorisé</t>
  </si>
  <si>
    <t>Authorized site / Site autorisé</t>
  </si>
  <si>
    <t>Effluent Treatment System
Système de traitement de l'effluent</t>
  </si>
  <si>
    <t>Septic Systems
Systèmes septiques</t>
  </si>
  <si>
    <r>
      <t>Areas Disturbed &amp; Remediated (1</t>
    </r>
    <r>
      <rPr>
        <b/>
        <vertAlign val="superscript"/>
        <sz val="11"/>
        <color theme="1"/>
        <rFont val="Calibri"/>
        <family val="2"/>
        <scheme val="minor"/>
      </rPr>
      <t>st</t>
    </r>
    <r>
      <rPr>
        <b/>
        <sz val="11"/>
        <color theme="1"/>
        <rFont val="Calibri"/>
        <family val="2"/>
        <scheme val="minor"/>
      </rPr>
      <t xml:space="preserve"> Stage) - Drill Pads (m</t>
    </r>
    <r>
      <rPr>
        <b/>
        <vertAlign val="superscript"/>
        <sz val="11"/>
        <color theme="1"/>
        <rFont val="Calibri"/>
        <family val="2"/>
        <scheme val="minor"/>
      </rPr>
      <t>2</t>
    </r>
    <r>
      <rPr>
        <b/>
        <sz val="11"/>
        <color theme="1"/>
        <rFont val="Calibri"/>
        <family val="2"/>
        <scheme val="minor"/>
      </rPr>
      <t>) / 
Superficies perturbées et remises en état (1</t>
    </r>
    <r>
      <rPr>
        <b/>
        <vertAlign val="superscript"/>
        <sz val="11"/>
        <color theme="1"/>
        <rFont val="Calibri"/>
        <family val="2"/>
        <scheme val="minor"/>
      </rPr>
      <t>ere</t>
    </r>
    <r>
      <rPr>
        <b/>
        <sz val="11"/>
        <color theme="1"/>
        <rFont val="Calibri"/>
        <family val="2"/>
        <scheme val="minor"/>
      </rPr>
      <t xml:space="preserve"> étape) - Sites de forage (m</t>
    </r>
    <r>
      <rPr>
        <b/>
        <vertAlign val="superscript"/>
        <sz val="11"/>
        <color theme="1"/>
        <rFont val="Calibri"/>
        <family val="2"/>
        <scheme val="minor"/>
      </rPr>
      <t>2</t>
    </r>
    <r>
      <rPr>
        <b/>
        <sz val="11"/>
        <color theme="1"/>
        <rFont val="Calibri"/>
        <family val="2"/>
        <scheme val="minor"/>
      </rPr>
      <t xml:space="preserve">) </t>
    </r>
  </si>
  <si>
    <t>Financial Assurance
Assurance financière</t>
  </si>
  <si>
    <t>Executives Directors 
Administrateurs dirigeants</t>
  </si>
  <si>
    <r>
      <t xml:space="preserve">17 534 </t>
    </r>
    <r>
      <rPr>
        <vertAlign val="superscript"/>
        <sz val="11"/>
        <color theme="1"/>
        <rFont val="Calibri"/>
        <family val="2"/>
        <scheme val="minor"/>
      </rPr>
      <t>(3)</t>
    </r>
  </si>
  <si>
    <t>Management /  Direction</t>
  </si>
  <si>
    <t>Administration / Administration</t>
  </si>
  <si>
    <t>7,000 tonnes were used underground as a running surface
7 000 tonnes ont été utilisées sous terre comme surface de roulement</t>
  </si>
  <si>
    <t xml:space="preserve"> Total Hours of training / Heures de formation total</t>
  </si>
  <si>
    <t>Hours of training (men) / Heures de formation (homme)</t>
  </si>
  <si>
    <t>Hours of training (women) / Heures de formation (femme)</t>
  </si>
  <si>
    <t>Robert Wares became a director on November 11, 2019.</t>
  </si>
  <si>
    <t>Robert Wares est devenu administrateur le 11 novembre 2019.</t>
  </si>
  <si>
    <t xml:space="preserve">Windfall </t>
  </si>
  <si>
    <t>100 % owned / 
Détenteur à 100 %</t>
  </si>
  <si>
    <r>
      <t xml:space="preserve">100 % owned / 
Détenteur à 100 % </t>
    </r>
    <r>
      <rPr>
        <vertAlign val="superscript"/>
        <sz val="11"/>
        <color theme="1"/>
        <rFont val="Calibri"/>
        <family val="2"/>
        <scheme val="minor"/>
      </rPr>
      <t>(1)</t>
    </r>
  </si>
  <si>
    <r>
      <t xml:space="preserve">100 % owned / 
Détenteur à 100 % </t>
    </r>
    <r>
      <rPr>
        <vertAlign val="superscript"/>
        <sz val="11"/>
        <color theme="1"/>
        <rFont val="Calibri"/>
        <family val="2"/>
        <scheme val="minor"/>
      </rPr>
      <t>(2)(3)</t>
    </r>
  </si>
  <si>
    <t>Sustainable Dev. &amp; Environment / Dev. Durable et Environnement</t>
  </si>
  <si>
    <t>Employees by place of residence - Windfall  Project - 2019 /
 Employés par lieu de résidence - Projet  Windfall - 2019</t>
  </si>
  <si>
    <t>&lt;30</t>
  </si>
  <si>
    <t>50 &lt;</t>
  </si>
  <si>
    <t>Windfall Project / Projet Lac Windfall</t>
  </si>
  <si>
    <t>Meters Drilled - All Projects (Including Windfall ) / Mètres de forage - Tous les projets (Incluant  Windfall)</t>
  </si>
  <si>
    <t xml:space="preserve"> Windfall Project Closure Plan and Financial Assurance  /
 Plan de fermeture et assurance financière du Projet Windfall </t>
  </si>
  <si>
    <t xml:space="preserve"> Windfall Unlined Waste Rock Stockpile  / 
Halde à stériles non imperméabilisée Windfall</t>
  </si>
  <si>
    <t xml:space="preserve"> Windfall Fuel Consumption - 2019 
Consommation de carburant à Windfall - 2019</t>
  </si>
  <si>
    <t xml:space="preserve"> Windfall  Project / 
Projet  Windfall</t>
  </si>
  <si>
    <t>All Projects (Including Windfall ) / 
Tous les projets (Incluant  Windfall)</t>
  </si>
  <si>
    <t>1 M</t>
  </si>
  <si>
    <t>Groundwater infiltration
Infiltration eau souterraine</t>
  </si>
  <si>
    <t>Runoff stockpile
Ruissellement sur la halde</t>
  </si>
  <si>
    <t>Hazardous Waste Management - Windfall Project - 2019 / 
Gestion des matières résiduelles dangereuses - Projet Windfall - 2019</t>
  </si>
  <si>
    <t>Waste Management - Windfall Project - 2019 / 
Gestion des matières résiduelles - Projet Windfall - 2019</t>
  </si>
  <si>
    <t>Food waste (kg) / Déchets domestiques (kg)</t>
  </si>
  <si>
    <t>Hazardous waste (pickups) / 
Matières dangereuses (prélèvement)</t>
  </si>
  <si>
    <t>Contaminated soil (t) / Sol contaminé (t)</t>
  </si>
  <si>
    <t>Contaminated zeolite / Zéolite contaminée (t)</t>
  </si>
  <si>
    <t>$ 105.6 M</t>
  </si>
  <si>
    <t>Québec - (Other /Autre)</t>
  </si>
  <si>
    <t>Women  / Femmes</t>
  </si>
  <si>
    <t>Women &amp; Gender Queer / Femmes &amp; Genre Queer</t>
  </si>
  <si>
    <t>First Nations Workers (Employees and contractors) / 
Travailleurs des Premières Nations (Employés et entrepreneurs)</t>
  </si>
  <si>
    <t>Québec (Other - Autre)</t>
  </si>
  <si>
    <t xml:space="preserve">Payroll expenses / Dépenses en masse salariale </t>
  </si>
  <si>
    <t xml:space="preserve"> Project Level / Niveau Projet </t>
  </si>
  <si>
    <t>Annual Quantity
Quantité annuelle
(kL)</t>
  </si>
  <si>
    <t xml:space="preserve"> Windfall Lined Waste Rock Stockpile  /
 Halde à stériles  imperméabilisée Windfall</t>
  </si>
  <si>
    <t xml:space="preserve"> Windfall  Greenhouse Gas Emissions - 2019 
Émissions de gaz à effet de serre - Windfall - 2019</t>
  </si>
  <si>
    <t>7/7</t>
  </si>
  <si>
    <t>Robert Wares</t>
  </si>
  <si>
    <t>Robert Wares became a director on November 11, 2019</t>
  </si>
  <si>
    <t>Robert Wares est devenu  administrateur le 11 novembre 2019</t>
  </si>
  <si>
    <t>5/5</t>
  </si>
  <si>
    <t>4/4</t>
  </si>
  <si>
    <t xml:space="preserve"> Investment Committee Member's Attendance
Présence des membre du comité d'investissement</t>
  </si>
  <si>
    <t>3/3</t>
  </si>
  <si>
    <t>Patrick Anderson (Chair)</t>
  </si>
  <si>
    <t>The Investment Committee was created at the end of 2019.</t>
  </si>
  <si>
    <t>Le comité investissement a été créé à la fin de 2019.</t>
  </si>
  <si>
    <t>Les améliorations continues apportées à nos systèmes de collecte de données, à nos processus et à notre qualité peuvent entraîner le retraitdes données précédemment déclarées.</t>
  </si>
  <si>
    <t>Unless noted otherwise, this data covers sustainability matters related to the following significant exploration projects: Windfall , Urban Barry  and Quévillon Osborne-Bell project all located in Quebec (Canada).</t>
  </si>
  <si>
    <t>Sauf indication contraire, ces données couvrent les questions de durabilité liées aux projets d'exploration significatifs suivants :   Windfall, Urban Barry et Quévillon Osborne-Bell, tous situés au Québec (Canada).</t>
  </si>
  <si>
    <r>
      <rPr>
        <vertAlign val="superscript"/>
        <sz val="10"/>
        <color theme="1"/>
        <rFont val="Calibri"/>
        <family val="2"/>
        <scheme val="minor"/>
      </rPr>
      <t>(1)</t>
    </r>
    <r>
      <rPr>
        <sz val="10"/>
        <color theme="1"/>
        <rFont val="Calibri"/>
        <family val="2"/>
        <scheme val="minor"/>
      </rPr>
      <t xml:space="preserve"> Subject to a 50% earn-in in favour of Osisko Metals Inc. </t>
    </r>
  </si>
  <si>
    <r>
      <rPr>
        <vertAlign val="superscript"/>
        <sz val="10"/>
        <color theme="1"/>
        <rFont val="Calibri"/>
        <family val="2"/>
        <scheme val="minor"/>
      </rPr>
      <t>(1)</t>
    </r>
    <r>
      <rPr>
        <sz val="10"/>
        <color theme="1"/>
        <rFont val="Calibri"/>
        <family val="2"/>
        <scheme val="minor"/>
      </rPr>
      <t xml:space="preserve"> Sous réserve d'un gain de 50% en faveur de Métaux Osisko inc.</t>
    </r>
  </si>
  <si>
    <r>
      <rPr>
        <vertAlign val="superscript"/>
        <sz val="10"/>
        <color theme="1"/>
        <rFont val="Calibri"/>
        <family val="2"/>
        <scheme val="minor"/>
      </rPr>
      <t>(2)</t>
    </r>
    <r>
      <rPr>
        <sz val="10"/>
        <color theme="1"/>
        <rFont val="Calibri"/>
        <family val="2"/>
        <scheme val="minor"/>
      </rPr>
      <t xml:space="preserve"> Part of the acquisition of Beaufield on October 19, 2018. </t>
    </r>
  </si>
  <si>
    <r>
      <rPr>
        <vertAlign val="superscript"/>
        <sz val="10"/>
        <color theme="1"/>
        <rFont val="Calibri"/>
        <family val="2"/>
        <scheme val="minor"/>
      </rPr>
      <t>(2)</t>
    </r>
    <r>
      <rPr>
        <sz val="10"/>
        <color theme="1"/>
        <rFont val="Calibri"/>
        <family val="2"/>
        <scheme val="minor"/>
      </rPr>
      <t xml:space="preserve"> Acquise lors de l'acquisition de Beaufield le 19 octobre 2018.</t>
    </r>
  </si>
  <si>
    <r>
      <rPr>
        <vertAlign val="superscript"/>
        <sz val="10"/>
        <color theme="1"/>
        <rFont val="Calibri"/>
        <family val="2"/>
        <scheme val="minor"/>
      </rPr>
      <t>(3)</t>
    </r>
    <r>
      <rPr>
        <sz val="10"/>
        <color theme="1"/>
        <rFont val="Calibri"/>
        <family val="2"/>
        <scheme val="minor"/>
      </rPr>
      <t xml:space="preserve"> Bonterra Resources Inc. has an earn-in right of up to 70% of the property.</t>
    </r>
  </si>
  <si>
    <r>
      <rPr>
        <vertAlign val="superscript"/>
        <sz val="10"/>
        <color theme="1"/>
        <rFont val="Calibri"/>
        <family val="2"/>
        <scheme val="minor"/>
      </rPr>
      <t>(3)</t>
    </r>
    <r>
      <rPr>
        <sz val="10"/>
        <color theme="1"/>
        <rFont val="Calibri"/>
        <family val="2"/>
        <scheme val="minor"/>
      </rPr>
      <t xml:space="preserve"> Ressources Bonterra inc. a un droit d'acquisition jusqu'à 70% de la propriété.</t>
    </r>
  </si>
  <si>
    <t>Posted: 2020-07-29</t>
  </si>
  <si>
    <t>Publié : 2020-07-29</t>
  </si>
  <si>
    <t>1. Remove equipment, garbage and fuel from the drill site. Install flags on drill casings, backfill sumps, level drill pad areas and spread overburden.</t>
  </si>
  <si>
    <t>2. Assess the condition of vegetation and if necessary, seed to promote regrowth.</t>
  </si>
  <si>
    <t>2. Nous évaluons la condition de la végétation et au besoin, ensemençons pour favoriser la repousse.</t>
  </si>
  <si>
    <t>1. Nous  retirons  du  site  de  forage  l’équipement,  les  déchets  et  le  carburant.  Nous  indiquons  l’emplacement  des  tubages,  nous  remblayons les puisards, nous nivelons la surface des sites de forage et nous étendons une couche de mort-terrain.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</si>
</sst>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0\ &quot;$&quot;_);[Red]\(#,##0\ &quot;$&quot;\)"/>
    <numFmt numFmtId="44" formatCode="_ * #,##0.00_)\ &quot;$&quot;_ ;_ * \(#,##0.00\)\ &quot;$&quot;_ ;_ * &quot;-&quot;??_)\ &quot;$&quot;_ ;_ @_ "/>
    <numFmt numFmtId="43" formatCode="_ * #,##0.00_)_ ;_ * \(#,##0.00\)_ ;_ * &quot;-&quot;??_)_ ;_ @_ "/>
    <numFmt numFmtId="164" formatCode="0.0%"/>
  </numFmts>
  <fonts count="24"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Calibri"/>
      <family val="2"/>
    </font>
    <font>
      <b/>
      <sz val="11"/>
      <color theme="1"/>
      <name val="Calibri"/>
      <family val="2"/>
    </font>
    <font>
      <b/>
      <i/>
      <sz val="11"/>
      <color theme="1"/>
      <name val="Calibri"/>
      <family val="2"/>
    </font>
    <font>
      <sz val="10"/>
      <color theme="1"/>
      <name val="Calibri"/>
      <family val="2"/>
      <scheme val="minor"/>
    </font>
    <font>
      <b/>
      <sz val="10"/>
      <color theme="1"/>
      <name val="Calibri"/>
      <family val="2"/>
      <scheme val="minor"/>
    </font>
    <font>
      <shadow/>
      <sz val="11"/>
      <color theme="1"/>
      <name val="Calibri"/>
      <family val="2"/>
    </font>
    <font>
      <sz val="8"/>
      <name val="Calibri"/>
      <family val="2"/>
      <scheme val="minor"/>
    </font>
    <font>
      <b/>
      <sz val="10"/>
      <color theme="1"/>
      <name val="Calibri"/>
      <family val="2"/>
    </font>
    <font>
      <sz val="11"/>
      <color rgb="FFFF0000"/>
      <name val="Calibri"/>
      <family val="2"/>
      <scheme val="minor"/>
    </font>
    <font>
      <sz val="11"/>
      <name val="Calibri"/>
      <family val="2"/>
      <scheme val="minor"/>
    </font>
    <font>
      <b/>
      <shadow/>
      <sz val="11"/>
      <color theme="1"/>
      <name val="Calibri"/>
      <family val="2"/>
      <scheme val="minor"/>
    </font>
    <font>
      <shadow/>
      <sz val="11"/>
      <color theme="1"/>
      <name val="Calibri"/>
      <family val="2"/>
      <scheme val="minor"/>
    </font>
    <font>
      <sz val="9"/>
      <color theme="1"/>
      <name val="Arial"/>
      <family val="2"/>
    </font>
    <font>
      <b/>
      <sz val="9"/>
      <color theme="1"/>
      <name val="Arial"/>
      <family val="2"/>
    </font>
    <font>
      <b/>
      <vertAlign val="superscript"/>
      <sz val="11"/>
      <color theme="1"/>
      <name val="Calibri"/>
      <family val="2"/>
      <scheme val="minor"/>
    </font>
    <font>
      <vertAlign val="subscript"/>
      <sz val="11"/>
      <color theme="1"/>
      <name val="Calibri"/>
      <family val="2"/>
      <scheme val="minor"/>
    </font>
    <font>
      <b/>
      <sz val="12"/>
      <color theme="1"/>
      <name val="Calibri"/>
      <family val="2"/>
      <scheme val="minor"/>
    </font>
    <font>
      <sz val="12"/>
      <color theme="1"/>
      <name val="Calibri"/>
      <family val="2"/>
      <scheme val="minor"/>
    </font>
    <font>
      <vertAlign val="superscript"/>
      <sz val="11"/>
      <color theme="1"/>
      <name val="Calibri"/>
      <family val="2"/>
      <scheme val="minor"/>
    </font>
    <font>
      <b/>
      <sz val="11"/>
      <name val="Calibri"/>
      <family val="2"/>
      <scheme val="minor"/>
    </font>
    <font>
      <vertAlign val="superscript"/>
      <sz val="10"/>
      <color theme="1"/>
      <name val="Calibri"/>
      <family val="2"/>
      <scheme val="minor"/>
    </font>
  </fonts>
  <fills count="6">
    <fill>
      <patternFill patternType="none"/>
    </fill>
    <fill>
      <patternFill patternType="gray125"/>
    </fill>
    <fill>
      <patternFill patternType="solid">
        <fgColor theme="7"/>
        <bgColor indexed="64"/>
      </patternFill>
    </fill>
    <fill>
      <patternFill patternType="solid">
        <fgColor theme="6"/>
        <bgColor indexed="64"/>
      </patternFill>
    </fill>
    <fill>
      <patternFill patternType="solid">
        <fgColor theme="1"/>
        <bgColor indexed="64"/>
      </patternFill>
    </fill>
    <fill>
      <patternFill patternType="solid">
        <fgColor theme="0"/>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diagonal/>
    </border>
    <border>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style="thin">
        <color auto="1"/>
      </left>
      <right/>
      <top style="thin">
        <color auto="1"/>
      </top>
      <bottom/>
      <diagonal/>
    </border>
    <border>
      <left/>
      <right style="thin">
        <color auto="1"/>
      </right>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399">
    <xf numFmtId="0" fontId="0" fillId="0" borderId="0" xfId="0"/>
    <xf numFmtId="0" fontId="0" fillId="0" borderId="0" xfId="0"/>
    <xf numFmtId="0" fontId="2" fillId="0" borderId="1" xfId="0" applyFont="1" applyBorder="1" applyAlignment="1">
      <alignment vertical="center" wrapText="1"/>
    </xf>
    <xf numFmtId="0" fontId="2" fillId="0" borderId="0" xfId="0" applyFont="1"/>
    <xf numFmtId="0" fontId="0" fillId="0" borderId="0" xfId="0" applyFont="1"/>
    <xf numFmtId="0" fontId="0" fillId="0" borderId="1" xfId="0" applyFont="1" applyBorder="1" applyAlignment="1">
      <alignment wrapText="1"/>
    </xf>
    <xf numFmtId="0" fontId="0" fillId="0" borderId="1" xfId="0" applyFont="1" applyBorder="1" applyAlignment="1">
      <alignment horizontal="center"/>
    </xf>
    <xf numFmtId="0" fontId="3" fillId="0" borderId="1" xfId="0" applyFont="1" applyFill="1" applyBorder="1" applyAlignment="1">
      <alignment horizontal="right" vertical="center" wrapText="1" indent="1" readingOrder="1"/>
    </xf>
    <xf numFmtId="0" fontId="4" fillId="0" borderId="1" xfId="0" applyFont="1" applyFill="1" applyBorder="1" applyAlignment="1">
      <alignment horizontal="right" vertical="center" wrapText="1" indent="1" readingOrder="1"/>
    </xf>
    <xf numFmtId="0" fontId="0" fillId="0" borderId="0" xfId="0" applyFont="1" applyFill="1" applyBorder="1"/>
    <xf numFmtId="0" fontId="0" fillId="0" borderId="1" xfId="0" applyFont="1" applyFill="1" applyBorder="1" applyAlignment="1">
      <alignment horizontal="right" wrapText="1"/>
    </xf>
    <xf numFmtId="0" fontId="2" fillId="0" borderId="0" xfId="0" applyFont="1" applyFill="1" applyBorder="1"/>
    <xf numFmtId="0" fontId="2" fillId="3" borderId="1" xfId="0" applyFont="1" applyFill="1" applyBorder="1"/>
    <xf numFmtId="0" fontId="0" fillId="0" borderId="0" xfId="0"/>
    <xf numFmtId="0" fontId="2" fillId="0" borderId="0" xfId="0" applyFont="1"/>
    <xf numFmtId="49" fontId="0" fillId="0" borderId="0" xfId="0" applyNumberFormat="1" applyAlignment="1">
      <alignment vertical="top"/>
    </xf>
    <xf numFmtId="49" fontId="0" fillId="0" borderId="0" xfId="0" applyNumberFormat="1" applyAlignment="1">
      <alignment vertical="top" wrapText="1"/>
    </xf>
    <xf numFmtId="0" fontId="0" fillId="0" borderId="0" xfId="0" applyAlignment="1">
      <alignment vertical="top" wrapText="1"/>
    </xf>
    <xf numFmtId="0" fontId="0" fillId="0" borderId="0" xfId="0" applyAlignment="1">
      <alignment wrapText="1"/>
    </xf>
    <xf numFmtId="0" fontId="6" fillId="0" borderId="0" xfId="0" applyFont="1"/>
    <xf numFmtId="0" fontId="0" fillId="0" borderId="0" xfId="0"/>
    <xf numFmtId="0" fontId="2" fillId="0" borderId="1" xfId="0" applyFont="1" applyBorder="1" applyAlignment="1">
      <alignment vertical="center" wrapText="1"/>
    </xf>
    <xf numFmtId="0" fontId="0" fillId="0" borderId="1" xfId="0" applyBorder="1"/>
    <xf numFmtId="0" fontId="0" fillId="0" borderId="1" xfId="0" applyBorder="1" applyAlignment="1">
      <alignment horizontal="center" vertical="center" wrapText="1"/>
    </xf>
    <xf numFmtId="0" fontId="2" fillId="0" borderId="1" xfId="0" applyFont="1" applyBorder="1" applyAlignment="1">
      <alignment wrapText="1"/>
    </xf>
    <xf numFmtId="0" fontId="2" fillId="0" borderId="0" xfId="0" applyFont="1"/>
    <xf numFmtId="0" fontId="2" fillId="0" borderId="1" xfId="0" applyFont="1" applyBorder="1"/>
    <xf numFmtId="0" fontId="0" fillId="0" borderId="1" xfId="0" applyBorder="1" applyAlignment="1">
      <alignment horizontal="center"/>
    </xf>
    <xf numFmtId="0" fontId="2" fillId="0" borderId="1" xfId="0" applyFont="1" applyFill="1" applyBorder="1" applyAlignment="1">
      <alignment wrapText="1"/>
    </xf>
    <xf numFmtId="0" fontId="0" fillId="0" borderId="1" xfId="0" applyBorder="1" applyAlignment="1">
      <alignment horizontal="center" vertical="center"/>
    </xf>
    <xf numFmtId="0" fontId="2" fillId="0" borderId="1" xfId="0" applyFont="1" applyBorder="1" applyAlignment="1">
      <alignment horizontal="center"/>
    </xf>
    <xf numFmtId="0" fontId="2" fillId="3" borderId="6" xfId="0" applyFont="1" applyFill="1" applyBorder="1"/>
    <xf numFmtId="9" fontId="0" fillId="0" borderId="1" xfId="0" applyNumberFormat="1" applyBorder="1" applyAlignment="1">
      <alignment horizontal="center" vertical="center"/>
    </xf>
    <xf numFmtId="9" fontId="0" fillId="0" borderId="1" xfId="2" applyFont="1" applyBorder="1" applyAlignment="1">
      <alignment horizontal="center" vertical="center"/>
    </xf>
    <xf numFmtId="0" fontId="0" fillId="0" borderId="1" xfId="0" applyFont="1" applyFill="1" applyBorder="1" applyAlignment="1">
      <alignment wrapText="1"/>
    </xf>
    <xf numFmtId="0" fontId="2" fillId="0" borderId="1" xfId="0" applyFont="1" applyBorder="1" applyAlignment="1">
      <alignment horizontal="center" vertical="center"/>
    </xf>
    <xf numFmtId="9" fontId="2" fillId="0" borderId="1" xfId="2" applyFont="1" applyBorder="1" applyAlignment="1">
      <alignment horizontal="center" vertical="center"/>
    </xf>
    <xf numFmtId="0" fontId="2" fillId="0" borderId="1" xfId="0" applyFont="1" applyBorder="1" applyAlignment="1">
      <alignment horizontal="right"/>
    </xf>
    <xf numFmtId="9" fontId="0" fillId="0" borderId="1" xfId="2" applyFont="1" applyBorder="1" applyAlignment="1">
      <alignment horizontal="center"/>
    </xf>
    <xf numFmtId="0" fontId="2" fillId="0" borderId="0" xfId="0" applyFont="1" applyBorder="1" applyAlignment="1">
      <alignment horizontal="center"/>
    </xf>
    <xf numFmtId="1" fontId="2" fillId="0" borderId="1" xfId="0" applyNumberFormat="1" applyFont="1" applyBorder="1" applyAlignment="1">
      <alignment horizontal="center" vertical="center" wrapText="1"/>
    </xf>
    <xf numFmtId="1" fontId="2" fillId="0" borderId="1" xfId="2" applyNumberFormat="1" applyFont="1" applyBorder="1" applyAlignment="1">
      <alignment horizontal="center" vertical="center"/>
    </xf>
    <xf numFmtId="1" fontId="2" fillId="0" borderId="1" xfId="0" applyNumberFormat="1" applyFont="1" applyBorder="1" applyAlignment="1">
      <alignment horizontal="center" vertical="center"/>
    </xf>
    <xf numFmtId="1" fontId="2" fillId="0" borderId="1" xfId="2" applyNumberFormat="1" applyFont="1" applyBorder="1" applyAlignment="1">
      <alignment horizontal="center" vertical="center" wrapText="1"/>
    </xf>
    <xf numFmtId="1" fontId="0" fillId="0" borderId="1" xfId="0" applyNumberFormat="1" applyFont="1" applyBorder="1" applyAlignment="1">
      <alignment horizontal="center" vertical="center" wrapText="1"/>
    </xf>
    <xf numFmtId="1" fontId="1" fillId="0" borderId="1" xfId="2" applyNumberFormat="1" applyFont="1" applyBorder="1" applyAlignment="1">
      <alignment horizontal="center" vertical="center"/>
    </xf>
    <xf numFmtId="1" fontId="0" fillId="0" borderId="1" xfId="0" applyNumberFormat="1" applyFont="1" applyBorder="1" applyAlignment="1">
      <alignment horizontal="center" vertical="center"/>
    </xf>
    <xf numFmtId="3" fontId="0" fillId="0" borderId="1" xfId="0" applyNumberFormat="1" applyBorder="1" applyAlignment="1">
      <alignment horizontal="center" vertical="center"/>
    </xf>
    <xf numFmtId="37" fontId="0" fillId="0" borderId="1" xfId="1" applyNumberFormat="1" applyFont="1" applyBorder="1" applyAlignment="1">
      <alignment horizontal="center" vertical="center" wrapText="1"/>
    </xf>
    <xf numFmtId="37" fontId="1" fillId="0" borderId="1" xfId="1" applyNumberFormat="1" applyFont="1" applyBorder="1" applyAlignment="1">
      <alignment horizontal="center" vertical="center"/>
    </xf>
    <xf numFmtId="37" fontId="0" fillId="0" borderId="1" xfId="1" applyNumberFormat="1" applyFont="1" applyBorder="1" applyAlignment="1">
      <alignment horizontal="center" vertical="center"/>
    </xf>
    <xf numFmtId="37" fontId="2" fillId="0" borderId="1" xfId="1" applyNumberFormat="1" applyFont="1" applyBorder="1" applyAlignment="1">
      <alignment horizontal="center" vertical="center"/>
    </xf>
    <xf numFmtId="1" fontId="2" fillId="0" borderId="0" xfId="2" applyNumberFormat="1" applyFont="1" applyFill="1" applyBorder="1" applyAlignment="1">
      <alignment horizontal="center" vertical="center" wrapText="1"/>
    </xf>
    <xf numFmtId="0" fontId="7" fillId="0" borderId="0" xfId="0" applyFont="1"/>
    <xf numFmtId="0" fontId="0" fillId="0" borderId="1" xfId="0" applyBorder="1" applyAlignment="1">
      <alignment horizontal="right"/>
    </xf>
    <xf numFmtId="0" fontId="2" fillId="0" borderId="1" xfId="0" applyFont="1" applyBorder="1" applyAlignment="1">
      <alignment horizontal="right" wrapText="1"/>
    </xf>
    <xf numFmtId="0" fontId="2" fillId="0" borderId="1" xfId="0" applyFont="1" applyFill="1" applyBorder="1" applyAlignment="1">
      <alignment horizontal="right" wrapText="1"/>
    </xf>
    <xf numFmtId="0" fontId="2" fillId="0" borderId="0" xfId="0" applyFont="1" applyFill="1" applyBorder="1" applyAlignment="1">
      <alignment horizontal="right" wrapText="1"/>
    </xf>
    <xf numFmtId="0" fontId="0" fillId="0" borderId="0" xfId="0" applyBorder="1" applyAlignment="1">
      <alignment horizontal="center" vertical="center"/>
    </xf>
    <xf numFmtId="49" fontId="0" fillId="0" borderId="0" xfId="0" applyNumberFormat="1" applyBorder="1" applyAlignment="1">
      <alignment horizontal="center" vertical="center"/>
    </xf>
    <xf numFmtId="0" fontId="2" fillId="0" borderId="0" xfId="0" applyFont="1" applyFill="1" applyBorder="1" applyAlignment="1">
      <alignment vertical="center"/>
    </xf>
    <xf numFmtId="9" fontId="0" fillId="0" borderId="0" xfId="0" applyNumberFormat="1" applyBorder="1" applyAlignment="1">
      <alignment horizontal="center" vertical="center"/>
    </xf>
    <xf numFmtId="9" fontId="0" fillId="0" borderId="0" xfId="2" applyFont="1" applyBorder="1" applyAlignment="1">
      <alignment horizontal="center" vertical="center"/>
    </xf>
    <xf numFmtId="0" fontId="0" fillId="0" borderId="0" xfId="0" applyFill="1" applyBorder="1"/>
    <xf numFmtId="0" fontId="0" fillId="0" borderId="0" xfId="0" applyFill="1" applyBorder="1" applyAlignment="1">
      <alignment horizontal="center" vertical="center"/>
    </xf>
    <xf numFmtId="9" fontId="0" fillId="0" borderId="0" xfId="0" applyNumberFormat="1" applyFill="1" applyBorder="1" applyAlignment="1">
      <alignment horizontal="center" vertical="center"/>
    </xf>
    <xf numFmtId="9" fontId="0" fillId="0" borderId="0" xfId="2" applyFont="1" applyFill="1" applyBorder="1" applyAlignment="1">
      <alignment horizontal="center" vertical="center"/>
    </xf>
    <xf numFmtId="0" fontId="0" fillId="0" borderId="0" xfId="0" applyFill="1"/>
    <xf numFmtId="0" fontId="2" fillId="0" borderId="0" xfId="0" applyFont="1" applyFill="1" applyBorder="1" applyAlignment="1">
      <alignment vertical="center" wrapText="1"/>
    </xf>
    <xf numFmtId="0" fontId="2" fillId="0" borderId="1" xfId="0" applyFont="1" applyFill="1" applyBorder="1" applyAlignment="1">
      <alignment horizontal="right"/>
    </xf>
    <xf numFmtId="0" fontId="3" fillId="0" borderId="1" xfId="0" applyFont="1" applyBorder="1" applyAlignment="1">
      <alignment horizontal="center" vertical="center"/>
    </xf>
    <xf numFmtId="0" fontId="0" fillId="0" borderId="1" xfId="0" applyFont="1" applyBorder="1" applyAlignment="1">
      <alignment horizontal="right"/>
    </xf>
    <xf numFmtId="0" fontId="0" fillId="0" borderId="1" xfId="0" applyFont="1" applyBorder="1" applyAlignment="1">
      <alignment horizontal="right" wrapText="1"/>
    </xf>
    <xf numFmtId="3" fontId="3" fillId="0" borderId="1" xfId="0" applyNumberFormat="1" applyFont="1" applyBorder="1" applyAlignment="1">
      <alignment horizontal="center" vertical="center"/>
    </xf>
    <xf numFmtId="0" fontId="3" fillId="0" borderId="0" xfId="0" applyFont="1" applyBorder="1" applyAlignment="1">
      <alignment horizontal="center" vertical="center"/>
    </xf>
    <xf numFmtId="0" fontId="2" fillId="0" borderId="0" xfId="0" applyFont="1" applyBorder="1" applyAlignment="1">
      <alignment horizontal="center" vertical="center"/>
    </xf>
    <xf numFmtId="0" fontId="4" fillId="0" borderId="0" xfId="0" applyFont="1" applyFill="1" applyBorder="1" applyAlignment="1">
      <alignment horizontal="center" vertical="center" wrapText="1" readingOrder="1"/>
    </xf>
    <xf numFmtId="0" fontId="2" fillId="0" borderId="0" xfId="0" applyFont="1" applyBorder="1" applyAlignment="1">
      <alignment horizontal="right"/>
    </xf>
    <xf numFmtId="9" fontId="2" fillId="0" borderId="0" xfId="2" applyFont="1" applyBorder="1" applyAlignment="1">
      <alignment horizontal="center" vertical="center"/>
    </xf>
    <xf numFmtId="49" fontId="3" fillId="0" borderId="1" xfId="0" applyNumberFormat="1" applyFont="1" applyFill="1" applyBorder="1" applyAlignment="1">
      <alignment horizontal="center" vertical="center" wrapText="1" readingOrder="1"/>
    </xf>
    <xf numFmtId="49" fontId="4" fillId="0" borderId="1" xfId="0" applyNumberFormat="1" applyFont="1" applyFill="1" applyBorder="1" applyAlignment="1">
      <alignment horizontal="center" vertical="center" wrapText="1" readingOrder="1"/>
    </xf>
    <xf numFmtId="49" fontId="8" fillId="0" borderId="1" xfId="0" applyNumberFormat="1" applyFont="1" applyFill="1" applyBorder="1" applyAlignment="1">
      <alignment horizontal="center" vertical="center" wrapText="1" readingOrder="1"/>
    </xf>
    <xf numFmtId="0" fontId="2" fillId="0" borderId="1" xfId="0" applyFont="1" applyFill="1" applyBorder="1" applyAlignment="1">
      <alignment horizontal="center"/>
    </xf>
    <xf numFmtId="0" fontId="0" fillId="0" borderId="1" xfId="0" applyFont="1" applyBorder="1" applyAlignment="1">
      <alignment horizontal="right" vertical="center" wrapText="1"/>
    </xf>
    <xf numFmtId="0" fontId="2" fillId="0" borderId="0" xfId="0" applyFont="1" applyFill="1" applyBorder="1" applyAlignment="1">
      <alignment horizontal="center" vertical="center"/>
    </xf>
    <xf numFmtId="0" fontId="2" fillId="0" borderId="0" xfId="0" applyFont="1" applyFill="1" applyBorder="1" applyAlignment="1">
      <alignment horizontal="center" wrapText="1"/>
    </xf>
    <xf numFmtId="1" fontId="2" fillId="0" borderId="0" xfId="2" applyNumberFormat="1" applyFont="1" applyFill="1" applyBorder="1" applyAlignment="1">
      <alignment horizontal="center" vertical="center"/>
    </xf>
    <xf numFmtId="1" fontId="1" fillId="0" borderId="0" xfId="2" applyNumberFormat="1" applyFont="1" applyFill="1" applyBorder="1" applyAlignment="1">
      <alignment horizontal="center" vertical="center"/>
    </xf>
    <xf numFmtId="1" fontId="2" fillId="0" borderId="0" xfId="0" applyNumberFormat="1" applyFont="1" applyFill="1" applyBorder="1" applyAlignment="1">
      <alignment horizontal="center" vertical="center"/>
    </xf>
    <xf numFmtId="37" fontId="1" fillId="0" borderId="0" xfId="1" applyNumberFormat="1" applyFont="1" applyFill="1" applyBorder="1" applyAlignment="1">
      <alignment horizontal="center" vertical="center"/>
    </xf>
    <xf numFmtId="37" fontId="2" fillId="0" borderId="0" xfId="1" applyNumberFormat="1" applyFont="1" applyFill="1" applyBorder="1" applyAlignment="1">
      <alignment horizontal="center" vertical="center"/>
    </xf>
    <xf numFmtId="0" fontId="2" fillId="0" borderId="1" xfId="0" applyFont="1" applyBorder="1" applyAlignment="1">
      <alignment horizontal="center" vertical="center"/>
    </xf>
    <xf numFmtId="0" fontId="11" fillId="0" borderId="0" xfId="0" applyFont="1"/>
    <xf numFmtId="0" fontId="2" fillId="0" borderId="0" xfId="0" applyFont="1" applyFill="1" applyBorder="1" applyAlignment="1"/>
    <xf numFmtId="37" fontId="0" fillId="0" borderId="0" xfId="1" applyNumberFormat="1" applyFont="1" applyFill="1" applyBorder="1" applyAlignment="1">
      <alignment vertical="center"/>
    </xf>
    <xf numFmtId="164" fontId="0" fillId="0" borderId="0" xfId="2" applyNumberFormat="1" applyFont="1" applyFill="1" applyBorder="1" applyAlignment="1">
      <alignment vertical="center"/>
    </xf>
    <xf numFmtId="9" fontId="3" fillId="0" borderId="1" xfId="0" applyNumberFormat="1" applyFont="1" applyBorder="1" applyAlignment="1">
      <alignment horizontal="center" vertical="center"/>
    </xf>
    <xf numFmtId="0" fontId="0" fillId="0" borderId="0" xfId="0" applyAlignment="1">
      <alignment horizontal="left" vertical="center"/>
    </xf>
    <xf numFmtId="0" fontId="0" fillId="0" borderId="0" xfId="0" applyAlignment="1">
      <alignment horizontal="left" vertical="center"/>
    </xf>
    <xf numFmtId="0" fontId="0" fillId="0" borderId="0" xfId="0" applyFont="1" applyFill="1" applyBorder="1" applyAlignment="1">
      <alignment horizontal="left" vertical="center"/>
    </xf>
    <xf numFmtId="0" fontId="0" fillId="0" borderId="0" xfId="0" applyFont="1" applyAlignment="1">
      <alignment horizontal="left" vertical="center"/>
    </xf>
    <xf numFmtId="9" fontId="0" fillId="0" borderId="1" xfId="0" applyNumberFormat="1" applyFont="1" applyBorder="1" applyAlignment="1">
      <alignment horizontal="center"/>
    </xf>
    <xf numFmtId="0" fontId="2" fillId="0" borderId="0" xfId="0" applyFont="1" applyFill="1" applyBorder="1" applyAlignment="1">
      <alignment horizontal="left" wrapText="1"/>
    </xf>
    <xf numFmtId="0" fontId="2" fillId="0" borderId="0" xfId="0" applyFont="1" applyAlignment="1">
      <alignment horizontal="left" vertical="center"/>
    </xf>
    <xf numFmtId="0" fontId="2" fillId="0" borderId="1" xfId="0" applyFont="1" applyBorder="1" applyAlignment="1">
      <alignment horizontal="center" vertical="center"/>
    </xf>
    <xf numFmtId="0" fontId="0" fillId="0" borderId="0" xfId="0" applyFont="1" applyFill="1" applyBorder="1" applyAlignment="1">
      <alignment horizontal="left"/>
    </xf>
    <xf numFmtId="0" fontId="0" fillId="0" borderId="0" xfId="0" applyFont="1" applyAlignment="1">
      <alignment horizontal="right"/>
    </xf>
    <xf numFmtId="0" fontId="12" fillId="0" borderId="0" xfId="0" applyFont="1" applyAlignment="1">
      <alignment horizontal="right" vertical="center"/>
    </xf>
    <xf numFmtId="37" fontId="2" fillId="0" borderId="0" xfId="1" applyNumberFormat="1" applyFont="1" applyBorder="1" applyAlignment="1">
      <alignment horizontal="center" vertical="center"/>
    </xf>
    <xf numFmtId="0" fontId="0" fillId="0" borderId="0" xfId="0" applyBorder="1" applyAlignment="1">
      <alignment horizontal="center" vertical="center" wrapText="1"/>
    </xf>
    <xf numFmtId="0" fontId="0" fillId="0" borderId="0" xfId="0" applyFont="1" applyAlignment="1">
      <alignment horizontal="left"/>
    </xf>
    <xf numFmtId="0" fontId="0" fillId="4" borderId="0" xfId="0" applyFill="1"/>
    <xf numFmtId="0" fontId="0" fillId="5" borderId="0" xfId="0" applyFill="1"/>
    <xf numFmtId="0" fontId="12" fillId="0" borderId="1" xfId="0" applyFont="1" applyBorder="1" applyAlignment="1">
      <alignment horizontal="center" vertical="center"/>
    </xf>
    <xf numFmtId="0" fontId="2" fillId="0" borderId="0" xfId="0" applyFont="1" applyFill="1" applyBorder="1" applyAlignment="1">
      <alignment horizontal="center"/>
    </xf>
    <xf numFmtId="0" fontId="2" fillId="0" borderId="0" xfId="0" applyFont="1" applyBorder="1" applyAlignment="1">
      <alignment horizontal="right" vertical="center"/>
    </xf>
    <xf numFmtId="0" fontId="2" fillId="0" borderId="0" xfId="0" applyFont="1" applyFill="1" applyBorder="1" applyAlignment="1">
      <alignment wrapText="1"/>
    </xf>
    <xf numFmtId="0" fontId="0" fillId="0" borderId="0" xfId="0" applyFont="1" applyBorder="1" applyAlignment="1">
      <alignment horizontal="center"/>
    </xf>
    <xf numFmtId="9" fontId="0" fillId="0" borderId="0" xfId="2" applyFont="1" applyBorder="1" applyAlignment="1">
      <alignment horizontal="center"/>
    </xf>
    <xf numFmtId="0" fontId="4" fillId="0" borderId="0" xfId="0" applyFont="1" applyFill="1" applyBorder="1" applyAlignment="1">
      <alignment vertical="center" wrapText="1" readingOrder="1"/>
    </xf>
    <xf numFmtId="0" fontId="3" fillId="0" borderId="0" xfId="0" applyFont="1" applyFill="1" applyBorder="1" applyAlignment="1">
      <alignment horizontal="center" vertical="center" wrapText="1" readingOrder="1"/>
    </xf>
    <xf numFmtId="0" fontId="0" fillId="0" borderId="0" xfId="0" applyFont="1" applyFill="1" applyBorder="1" applyAlignment="1">
      <alignment horizontal="center"/>
    </xf>
    <xf numFmtId="0" fontId="2" fillId="0" borderId="0" xfId="0" applyFont="1" applyFill="1" applyBorder="1" applyAlignment="1">
      <alignment horizontal="right"/>
    </xf>
    <xf numFmtId="49" fontId="4" fillId="0" borderId="0" xfId="0" applyNumberFormat="1" applyFont="1" applyFill="1" applyBorder="1" applyAlignment="1">
      <alignment horizontal="center" vertical="center" wrapText="1" readingOrder="1"/>
    </xf>
    <xf numFmtId="0" fontId="2" fillId="0" borderId="0" xfId="0" applyFont="1" applyFill="1" applyBorder="1" applyAlignment="1">
      <alignment horizontal="center" vertical="center" wrapText="1"/>
    </xf>
    <xf numFmtId="0" fontId="0" fillId="0" borderId="0" xfId="0" applyFill="1" applyBorder="1" applyAlignment="1">
      <alignment vertical="center"/>
    </xf>
    <xf numFmtId="0" fontId="0" fillId="0" borderId="0" xfId="0" applyFill="1" applyBorder="1" applyAlignment="1">
      <alignment vertical="center" wrapText="1"/>
    </xf>
    <xf numFmtId="0" fontId="0" fillId="0" borderId="0" xfId="0" applyFill="1" applyBorder="1" applyAlignment="1">
      <alignment horizontal="center" vertical="center"/>
    </xf>
    <xf numFmtId="0" fontId="2" fillId="0" borderId="0" xfId="0" applyFont="1" applyFill="1" applyBorder="1" applyAlignment="1">
      <alignment horizontal="center"/>
    </xf>
    <xf numFmtId="164" fontId="0" fillId="0" borderId="0" xfId="2" applyNumberFormat="1" applyFont="1" applyFill="1" applyBorder="1" applyAlignment="1">
      <alignment horizontal="center" vertical="center"/>
    </xf>
    <xf numFmtId="0" fontId="2" fillId="0" borderId="1" xfId="0" applyFont="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44" fontId="0" fillId="0" borderId="1" xfId="3" applyFont="1" applyBorder="1" applyAlignment="1">
      <alignment horizontal="center"/>
    </xf>
    <xf numFmtId="44" fontId="2" fillId="0" borderId="1" xfId="3" applyFont="1" applyBorder="1" applyAlignment="1">
      <alignment horizontal="center"/>
    </xf>
    <xf numFmtId="0" fontId="2" fillId="0" borderId="0" xfId="0" applyFont="1" applyBorder="1" applyAlignment="1">
      <alignment horizontal="center" vertical="center" wrapText="1"/>
    </xf>
    <xf numFmtId="44" fontId="0" fillId="0" borderId="0" xfId="3" applyFont="1" applyBorder="1" applyAlignment="1">
      <alignment horizontal="center"/>
    </xf>
    <xf numFmtId="44" fontId="2" fillId="0" borderId="0" xfId="3" applyFont="1" applyBorder="1" applyAlignment="1">
      <alignment horizontal="center"/>
    </xf>
    <xf numFmtId="0" fontId="0" fillId="0" borderId="0" xfId="0" applyFont="1" applyFill="1"/>
    <xf numFmtId="0" fontId="3" fillId="0" borderId="1" xfId="0" applyFont="1" applyFill="1" applyBorder="1" applyAlignment="1">
      <alignment horizontal="center" vertical="center" wrapText="1" readingOrder="1"/>
    </xf>
    <xf numFmtId="0" fontId="0" fillId="0" borderId="0" xfId="0" applyFont="1" applyFill="1" applyAlignment="1">
      <alignment horizontal="center"/>
    </xf>
    <xf numFmtId="0" fontId="0" fillId="0" borderId="1" xfId="0" applyFont="1" applyFill="1" applyBorder="1" applyAlignment="1">
      <alignment horizontal="center"/>
    </xf>
    <xf numFmtId="0" fontId="14" fillId="0" borderId="1" xfId="0" applyFont="1" applyFill="1" applyBorder="1" applyAlignment="1">
      <alignment horizontal="center" vertical="center" wrapText="1" readingOrder="1"/>
    </xf>
    <xf numFmtId="0" fontId="4" fillId="0" borderId="1" xfId="0" applyFont="1" applyFill="1" applyBorder="1" applyAlignment="1">
      <alignment horizontal="center" vertical="center" wrapText="1" readingOrder="1"/>
    </xf>
    <xf numFmtId="0" fontId="13" fillId="0" borderId="1" xfId="0" applyFont="1" applyFill="1" applyBorder="1" applyAlignment="1">
      <alignment horizontal="center" vertical="center" wrapText="1" readingOrder="1"/>
    </xf>
    <xf numFmtId="0" fontId="2" fillId="0" borderId="0" xfId="0" applyFont="1" applyFill="1" applyAlignment="1">
      <alignment horizontal="center"/>
    </xf>
    <xf numFmtId="0" fontId="15" fillId="0" borderId="0" xfId="0" applyFont="1" applyFill="1" applyAlignment="1">
      <alignment horizontal="center"/>
    </xf>
    <xf numFmtId="0" fontId="8" fillId="0" borderId="1" xfId="0" applyFont="1" applyFill="1" applyBorder="1" applyAlignment="1">
      <alignment horizontal="center" vertical="center" wrapText="1" readingOrder="1"/>
    </xf>
    <xf numFmtId="0" fontId="16" fillId="0" borderId="1" xfId="0" applyFont="1" applyFill="1" applyBorder="1" applyAlignment="1">
      <alignment horizontal="center"/>
    </xf>
    <xf numFmtId="0" fontId="2" fillId="0" borderId="1" xfId="0" applyFont="1" applyFill="1" applyBorder="1"/>
    <xf numFmtId="0" fontId="0" fillId="0" borderId="1" xfId="0" applyFont="1" applyFill="1" applyBorder="1"/>
    <xf numFmtId="9" fontId="2" fillId="0" borderId="1" xfId="0" applyNumberFormat="1" applyFont="1" applyFill="1" applyBorder="1"/>
    <xf numFmtId="0" fontId="19" fillId="0" borderId="1" xfId="0" applyFont="1" applyFill="1" applyBorder="1"/>
    <xf numFmtId="0" fontId="2" fillId="0" borderId="1" xfId="0" applyFont="1" applyFill="1" applyBorder="1" applyAlignment="1">
      <alignment horizontal="center" vertical="center"/>
    </xf>
    <xf numFmtId="0" fontId="0" fillId="0" borderId="1" xfId="0" applyFill="1" applyBorder="1" applyAlignment="1">
      <alignment horizontal="center"/>
    </xf>
    <xf numFmtId="9" fontId="2" fillId="0" borderId="1" xfId="0" applyNumberFormat="1" applyFont="1" applyFill="1" applyBorder="1" applyAlignment="1">
      <alignment horizontal="center" vertical="center"/>
    </xf>
    <xf numFmtId="9" fontId="0" fillId="0" borderId="1" xfId="0" applyNumberFormat="1" applyFill="1" applyBorder="1" applyAlignment="1">
      <alignment horizontal="center" vertical="center"/>
    </xf>
    <xf numFmtId="9" fontId="0" fillId="0" borderId="2" xfId="2" applyFont="1" applyFill="1" applyBorder="1" applyAlignment="1">
      <alignment horizontal="center" vertical="center"/>
    </xf>
    <xf numFmtId="9" fontId="0" fillId="0" borderId="1" xfId="2" applyFont="1" applyFill="1" applyBorder="1" applyAlignment="1">
      <alignment horizontal="center" vertical="center"/>
    </xf>
    <xf numFmtId="9" fontId="2" fillId="0" borderId="1" xfId="2" applyFont="1" applyFill="1" applyBorder="1" applyAlignment="1">
      <alignment horizontal="center" vertical="center"/>
    </xf>
    <xf numFmtId="0" fontId="20" fillId="0" borderId="1" xfId="0" applyFont="1" applyFill="1" applyBorder="1"/>
    <xf numFmtId="9" fontId="0" fillId="0" borderId="1" xfId="0" applyNumberFormat="1" applyFont="1" applyFill="1" applyBorder="1"/>
    <xf numFmtId="9" fontId="2" fillId="0" borderId="1" xfId="0" applyNumberFormat="1" applyFont="1" applyBorder="1" applyAlignment="1">
      <alignment horizontal="center" vertical="center"/>
    </xf>
    <xf numFmtId="9" fontId="0" fillId="0" borderId="1" xfId="2" applyNumberFormat="1" applyFont="1" applyBorder="1" applyAlignment="1">
      <alignment horizontal="center" vertical="center"/>
    </xf>
    <xf numFmtId="9" fontId="2" fillId="0" borderId="0" xfId="2" applyFont="1" applyFill="1" applyBorder="1" applyAlignment="1">
      <alignment horizontal="center" vertical="center"/>
    </xf>
    <xf numFmtId="0" fontId="0" fillId="0" borderId="1" xfId="0" applyFill="1" applyBorder="1" applyAlignment="1">
      <alignment horizontal="center"/>
    </xf>
    <xf numFmtId="0" fontId="2" fillId="0" borderId="1" xfId="0" applyFont="1" applyFill="1" applyBorder="1" applyAlignment="1">
      <alignment horizontal="center"/>
    </xf>
    <xf numFmtId="0" fontId="0" fillId="5" borderId="1" xfId="0" applyFill="1" applyBorder="1" applyAlignment="1">
      <alignment horizontal="center" vertical="center"/>
    </xf>
    <xf numFmtId="9" fontId="0" fillId="5" borderId="1" xfId="0" applyNumberFormat="1" applyFill="1" applyBorder="1" applyAlignment="1">
      <alignment horizontal="center" vertical="center"/>
    </xf>
    <xf numFmtId="0" fontId="2" fillId="5" borderId="1" xfId="0" applyFont="1" applyFill="1" applyBorder="1" applyAlignment="1">
      <alignment horizontal="center" vertical="center"/>
    </xf>
    <xf numFmtId="9" fontId="2" fillId="5" borderId="1" xfId="0" applyNumberFormat="1" applyFont="1" applyFill="1" applyBorder="1" applyAlignment="1">
      <alignment horizontal="center" vertical="center"/>
    </xf>
    <xf numFmtId="9" fontId="2" fillId="0" borderId="0" xfId="0" applyNumberFormat="1" applyFont="1" applyFill="1" applyBorder="1" applyAlignment="1">
      <alignment horizontal="center" vertical="center"/>
    </xf>
    <xf numFmtId="0" fontId="2" fillId="5" borderId="0" xfId="0" applyFont="1" applyFill="1" applyBorder="1" applyAlignment="1">
      <alignment horizontal="center" vertical="center"/>
    </xf>
    <xf numFmtId="9" fontId="2" fillId="5" borderId="0" xfId="0" applyNumberFormat="1" applyFont="1" applyFill="1" applyBorder="1" applyAlignment="1">
      <alignment horizontal="center" vertical="center"/>
    </xf>
    <xf numFmtId="0" fontId="0" fillId="0" borderId="1" xfId="0" applyFill="1" applyBorder="1" applyAlignment="1">
      <alignment horizontal="center" vertical="center"/>
    </xf>
    <xf numFmtId="0" fontId="0" fillId="0" borderId="0" xfId="0" applyFont="1" applyAlignment="1">
      <alignment horizontal="right"/>
    </xf>
    <xf numFmtId="0" fontId="0" fillId="0" borderId="0" xfId="0" applyFont="1" applyAlignment="1">
      <alignment horizontal="left"/>
    </xf>
    <xf numFmtId="0" fontId="0" fillId="0" borderId="0" xfId="0" applyFont="1" applyAlignment="1">
      <alignment horizontal="left"/>
    </xf>
    <xf numFmtId="0" fontId="2" fillId="0" borderId="1" xfId="0" applyFont="1" applyBorder="1" applyAlignment="1">
      <alignment horizontal="center" vertical="center"/>
    </xf>
    <xf numFmtId="1" fontId="0" fillId="0" borderId="1" xfId="0" applyNumberFormat="1" applyBorder="1" applyAlignment="1">
      <alignment horizontal="center" vertical="center" wrapText="1"/>
    </xf>
    <xf numFmtId="1" fontId="1" fillId="0" borderId="1" xfId="2" applyNumberFormat="1" applyFont="1" applyFill="1" applyBorder="1" applyAlignment="1">
      <alignment horizontal="center" vertical="center"/>
    </xf>
    <xf numFmtId="1" fontId="0" fillId="0" borderId="1" xfId="0" applyNumberFormat="1" applyBorder="1" applyAlignment="1">
      <alignment horizontal="center" vertical="center"/>
    </xf>
    <xf numFmtId="1" fontId="2" fillId="0" borderId="1" xfId="0" applyNumberFormat="1" applyFont="1" applyFill="1" applyBorder="1" applyAlignment="1">
      <alignment horizontal="center" vertical="center"/>
    </xf>
    <xf numFmtId="3" fontId="0" fillId="0" borderId="1" xfId="0" applyNumberFormat="1" applyFill="1" applyBorder="1" applyAlignment="1">
      <alignment horizontal="center" vertical="center"/>
    </xf>
    <xf numFmtId="0" fontId="0" fillId="0" borderId="8" xfId="0" applyFill="1" applyBorder="1" applyAlignment="1">
      <alignment horizontal="center" vertical="center"/>
    </xf>
    <xf numFmtId="3" fontId="2" fillId="0" borderId="1" xfId="0" applyNumberFormat="1" applyFont="1" applyFill="1" applyBorder="1" applyAlignment="1">
      <alignment horizontal="center" vertical="center"/>
    </xf>
    <xf numFmtId="49" fontId="3" fillId="0" borderId="1" xfId="0" applyNumberFormat="1" applyFont="1" applyBorder="1" applyAlignment="1">
      <alignment horizontal="center" vertical="center" wrapText="1" readingOrder="1"/>
    </xf>
    <xf numFmtId="49" fontId="8" fillId="0" borderId="1" xfId="0" applyNumberFormat="1" applyFont="1" applyBorder="1" applyAlignment="1">
      <alignment horizontal="center" vertical="center" wrapText="1" readingOrder="1"/>
    </xf>
    <xf numFmtId="0" fontId="0" fillId="5" borderId="0" xfId="0" applyFill="1" applyAlignment="1">
      <alignment horizontal="center" vertical="center"/>
    </xf>
    <xf numFmtId="49" fontId="3" fillId="5" borderId="1" xfId="0" applyNumberFormat="1" applyFont="1" applyFill="1" applyBorder="1" applyAlignment="1">
      <alignment horizontal="center" vertical="center" wrapText="1" readingOrder="1"/>
    </xf>
    <xf numFmtId="49" fontId="8" fillId="5" borderId="1" xfId="0" applyNumberFormat="1" applyFont="1" applyFill="1" applyBorder="1" applyAlignment="1">
      <alignment horizontal="center" vertical="center" wrapText="1" readingOrder="1"/>
    </xf>
    <xf numFmtId="0" fontId="2" fillId="0" borderId="1" xfId="0" applyFont="1" applyBorder="1" applyAlignment="1">
      <alignment horizontal="center" wrapText="1"/>
    </xf>
    <xf numFmtId="0" fontId="0" fillId="0" borderId="1" xfId="0" applyFont="1" applyFill="1" applyBorder="1" applyAlignment="1">
      <alignment horizontal="center" vertical="center" wrapText="1"/>
    </xf>
    <xf numFmtId="0" fontId="0" fillId="0" borderId="1" xfId="0" applyFill="1" applyBorder="1" applyAlignment="1">
      <alignment horizontal="right"/>
    </xf>
    <xf numFmtId="37" fontId="0" fillId="0" borderId="1" xfId="1" applyNumberFormat="1" applyFont="1" applyFill="1" applyBorder="1" applyAlignment="1">
      <alignment horizontal="center" vertical="center" wrapText="1"/>
    </xf>
    <xf numFmtId="37" fontId="1" fillId="0" borderId="1" xfId="1" applyNumberFormat="1" applyFont="1" applyFill="1" applyBorder="1" applyAlignment="1">
      <alignment horizontal="center" vertical="center"/>
    </xf>
    <xf numFmtId="37" fontId="2" fillId="0" borderId="1" xfId="1" applyNumberFormat="1" applyFont="1" applyFill="1" applyBorder="1" applyAlignment="1">
      <alignment horizontal="center" vertical="center"/>
    </xf>
    <xf numFmtId="0" fontId="0" fillId="0" borderId="0" xfId="0" applyFill="1" applyBorder="1" applyAlignment="1">
      <alignment horizontal="center" vertical="center"/>
    </xf>
    <xf numFmtId="0" fontId="2" fillId="0" borderId="0" xfId="0" applyFont="1" applyFill="1" applyBorder="1" applyAlignment="1">
      <alignment horizontal="center"/>
    </xf>
    <xf numFmtId="0" fontId="2" fillId="0" borderId="1" xfId="0" applyFont="1" applyBorder="1" applyAlignment="1">
      <alignment horizontal="center"/>
    </xf>
    <xf numFmtId="0" fontId="0" fillId="0" borderId="1" xfId="0" applyBorder="1" applyAlignment="1">
      <alignment horizontal="center" vertical="center" wrapText="1"/>
    </xf>
    <xf numFmtId="0" fontId="0" fillId="0" borderId="1" xfId="0" applyBorder="1" applyAlignment="1">
      <alignment horizontal="center" wrapText="1"/>
    </xf>
    <xf numFmtId="3" fontId="2" fillId="0" borderId="1" xfId="0" applyNumberFormat="1" applyFont="1" applyBorder="1" applyAlignment="1">
      <alignment horizontal="center" vertical="center"/>
    </xf>
    <xf numFmtId="0" fontId="0" fillId="0" borderId="1" xfId="0" applyBorder="1" applyAlignment="1">
      <alignment horizontal="center"/>
    </xf>
    <xf numFmtId="0" fontId="2" fillId="0" borderId="1" xfId="0" applyFont="1" applyBorder="1" applyAlignment="1">
      <alignment horizontal="center"/>
    </xf>
    <xf numFmtId="0" fontId="0" fillId="0" borderId="1" xfId="0" applyFont="1" applyBorder="1" applyAlignment="1">
      <alignment horizontal="right"/>
    </xf>
    <xf numFmtId="0" fontId="2" fillId="0" borderId="1" xfId="0" applyFont="1" applyBorder="1" applyAlignment="1">
      <alignment horizontal="right"/>
    </xf>
    <xf numFmtId="0" fontId="2" fillId="0" borderId="1" xfId="0" applyFont="1" applyBorder="1" applyAlignment="1">
      <alignment horizontal="center" vertical="center" wrapText="1"/>
    </xf>
    <xf numFmtId="0" fontId="0" fillId="0" borderId="0" xfId="0" applyBorder="1"/>
    <xf numFmtId="0" fontId="2" fillId="0" borderId="1" xfId="0" applyFont="1" applyFill="1" applyBorder="1" applyAlignment="1">
      <alignment horizontal="center" vertical="center" wrapText="1"/>
    </xf>
    <xf numFmtId="0" fontId="0" fillId="0" borderId="0" xfId="0" applyFont="1" applyBorder="1"/>
    <xf numFmtId="0" fontId="2" fillId="0" borderId="0" xfId="0" applyFont="1" applyFill="1" applyBorder="1" applyAlignment="1">
      <alignment horizontal="center" wrapText="1"/>
    </xf>
    <xf numFmtId="0" fontId="2" fillId="0" borderId="1" xfId="0" applyFont="1" applyBorder="1" applyAlignment="1">
      <alignment horizontal="center"/>
    </xf>
    <xf numFmtId="0" fontId="2" fillId="0" borderId="0" xfId="0" applyFont="1" applyFill="1" applyBorder="1" applyAlignment="1">
      <alignment horizontal="center"/>
    </xf>
    <xf numFmtId="0" fontId="0" fillId="0" borderId="1" xfId="0" applyFont="1" applyBorder="1" applyAlignment="1">
      <alignment horizontal="right"/>
    </xf>
    <xf numFmtId="0" fontId="0" fillId="0" borderId="2" xfId="0" applyFont="1" applyBorder="1" applyAlignment="1">
      <alignment horizontal="right"/>
    </xf>
    <xf numFmtId="0" fontId="2" fillId="0" borderId="1" xfId="0" applyFont="1" applyBorder="1" applyAlignment="1">
      <alignment horizontal="center" wrapText="1"/>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0" fontId="2" fillId="0" borderId="1" xfId="0" applyFont="1" applyBorder="1" applyAlignment="1"/>
    <xf numFmtId="0" fontId="0" fillId="0" borderId="0" xfId="0" applyFont="1" applyFill="1" applyBorder="1" applyAlignment="1">
      <alignment horizontal="center" vertical="center" wrapText="1"/>
    </xf>
    <xf numFmtId="0" fontId="0" fillId="0" borderId="0" xfId="0" applyFont="1" applyFill="1" applyBorder="1" applyAlignment="1">
      <alignment horizontal="center" vertical="center"/>
    </xf>
    <xf numFmtId="0" fontId="2" fillId="0" borderId="0" xfId="0" applyFont="1" applyFill="1" applyBorder="1" applyAlignment="1">
      <alignment horizontal="center"/>
    </xf>
    <xf numFmtId="0" fontId="2" fillId="0" borderId="1" xfId="0" applyFont="1" applyFill="1" applyBorder="1" applyAlignment="1">
      <alignment horizontal="center"/>
    </xf>
    <xf numFmtId="0" fontId="2" fillId="0" borderId="1" xfId="0" applyFont="1" applyBorder="1" applyAlignment="1">
      <alignment horizontal="center"/>
    </xf>
    <xf numFmtId="0" fontId="2" fillId="0" borderId="0" xfId="0" applyFont="1" applyFill="1" applyBorder="1" applyAlignment="1">
      <alignment horizontal="center"/>
    </xf>
    <xf numFmtId="164" fontId="0" fillId="0" borderId="0" xfId="2" applyNumberFormat="1" applyFont="1" applyFill="1" applyBorder="1" applyAlignment="1">
      <alignment horizontal="center" vertical="center"/>
    </xf>
    <xf numFmtId="37" fontId="0" fillId="0" borderId="0" xfId="1" applyNumberFormat="1" applyFont="1" applyFill="1" applyBorder="1" applyAlignment="1">
      <alignment horizontal="center" vertical="center"/>
    </xf>
    <xf numFmtId="3" fontId="0" fillId="0" borderId="0" xfId="0" applyNumberFormat="1"/>
    <xf numFmtId="37" fontId="0" fillId="0" borderId="1" xfId="1" applyNumberFormat="1" applyFont="1" applyFill="1" applyBorder="1" applyAlignment="1">
      <alignment horizontal="center" vertical="center"/>
    </xf>
    <xf numFmtId="164" fontId="0" fillId="0" borderId="1" xfId="2" applyNumberFormat="1" applyFont="1" applyFill="1" applyBorder="1" applyAlignment="1">
      <alignment horizontal="center" vertical="center"/>
    </xf>
    <xf numFmtId="37" fontId="0" fillId="0" borderId="1" xfId="1" applyNumberFormat="1" applyFont="1" applyFill="1" applyBorder="1" applyAlignment="1">
      <alignment vertical="center"/>
    </xf>
    <xf numFmtId="164" fontId="0" fillId="0" borderId="1" xfId="2" applyNumberFormat="1" applyFont="1" applyFill="1" applyBorder="1" applyAlignment="1">
      <alignment vertical="center"/>
    </xf>
    <xf numFmtId="37" fontId="0" fillId="0" borderId="1" xfId="3" applyNumberFormat="1" applyFont="1" applyFill="1" applyBorder="1"/>
    <xf numFmtId="0" fontId="0" fillId="0" borderId="0" xfId="0" applyAlignment="1">
      <alignment horizontal="left"/>
    </xf>
    <xf numFmtId="0" fontId="0" fillId="0" borderId="1" xfId="0" applyFill="1" applyBorder="1" applyAlignment="1">
      <alignment horizontal="center" vertical="center"/>
    </xf>
    <xf numFmtId="44" fontId="0" fillId="0" borderId="0" xfId="0" applyNumberFormat="1"/>
    <xf numFmtId="49" fontId="0" fillId="0" borderId="0" xfId="0" applyNumberFormat="1" applyBorder="1" applyAlignment="1">
      <alignment horizontal="center" vertical="center"/>
    </xf>
    <xf numFmtId="0" fontId="0" fillId="0" borderId="0" xfId="0" applyAlignment="1">
      <alignment horizontal="left"/>
    </xf>
    <xf numFmtId="0" fontId="0" fillId="0" borderId="1" xfId="0" applyFill="1" applyBorder="1" applyAlignment="1">
      <alignment horizontal="center" vertical="center"/>
    </xf>
    <xf numFmtId="0" fontId="0" fillId="0" borderId="0" xfId="0" applyFont="1" applyFill="1" applyBorder="1" applyAlignment="1">
      <alignment horizontal="left" wrapText="1"/>
    </xf>
    <xf numFmtId="0" fontId="0" fillId="0" borderId="0" xfId="0" applyFont="1" applyAlignment="1">
      <alignment horizontal="right"/>
    </xf>
    <xf numFmtId="0" fontId="0" fillId="0" borderId="0" xfId="0" applyFont="1" applyFill="1" applyBorder="1" applyAlignment="1">
      <alignment horizontal="right" wrapText="1"/>
    </xf>
    <xf numFmtId="49" fontId="11" fillId="0" borderId="0" xfId="0" applyNumberFormat="1" applyFont="1" applyBorder="1" applyAlignment="1">
      <alignment horizontal="center" vertical="center"/>
    </xf>
    <xf numFmtId="0" fontId="0" fillId="0" borderId="0" xfId="0" applyFill="1" applyAlignment="1">
      <alignment vertical="center"/>
    </xf>
    <xf numFmtId="0" fontId="2" fillId="0" borderId="0" xfId="0" applyFont="1" applyAlignment="1">
      <alignment horizontal="left"/>
    </xf>
    <xf numFmtId="0" fontId="7" fillId="0" borderId="0" xfId="0" applyFont="1" applyAlignment="1">
      <alignment horizontal="left"/>
    </xf>
    <xf numFmtId="0" fontId="2" fillId="0" borderId="0" xfId="0" applyFont="1" applyBorder="1" applyAlignment="1">
      <alignment horizontal="left" vertical="center"/>
    </xf>
    <xf numFmtId="0" fontId="10" fillId="0" borderId="0" xfId="0" applyFont="1" applyFill="1" applyBorder="1" applyAlignment="1">
      <alignment vertical="center" wrapText="1" readingOrder="1"/>
    </xf>
    <xf numFmtId="0" fontId="2" fillId="0" borderId="0" xfId="0" applyFont="1" applyBorder="1" applyAlignment="1">
      <alignment horizontal="left"/>
    </xf>
    <xf numFmtId="0" fontId="0" fillId="0" borderId="0" xfId="0" applyAlignment="1">
      <alignment horizontal="left" vertical="center"/>
    </xf>
    <xf numFmtId="0" fontId="2" fillId="0" borderId="0" xfId="0" applyFont="1" applyFill="1" applyBorder="1" applyAlignment="1">
      <alignment horizontal="center" wrapText="1"/>
    </xf>
    <xf numFmtId="49" fontId="0" fillId="0" borderId="0" xfId="0" applyNumberFormat="1" applyBorder="1" applyAlignment="1">
      <alignment horizontal="center" vertical="center"/>
    </xf>
    <xf numFmtId="49" fontId="12" fillId="0" borderId="1" xfId="0" applyNumberFormat="1" applyFont="1" applyBorder="1" applyAlignment="1">
      <alignment horizontal="center" vertical="center"/>
    </xf>
    <xf numFmtId="0" fontId="2" fillId="2" borderId="1" xfId="0" applyFont="1" applyFill="1" applyBorder="1" applyAlignment="1">
      <alignment horizontal="center" vertical="center" wrapText="1"/>
    </xf>
    <xf numFmtId="0" fontId="22" fillId="0" borderId="1" xfId="0" applyFont="1" applyBorder="1" applyAlignment="1">
      <alignment horizontal="center" wrapText="1"/>
    </xf>
    <xf numFmtId="0" fontId="0" fillId="0" borderId="0" xfId="0" applyFill="1" applyBorder="1" applyAlignment="1">
      <alignment horizontal="center" vertical="center"/>
    </xf>
    <xf numFmtId="0" fontId="2" fillId="2" borderId="1" xfId="0" applyFont="1" applyFill="1" applyBorder="1" applyAlignment="1">
      <alignment horizontal="center" vertical="center"/>
    </xf>
    <xf numFmtId="0" fontId="2" fillId="0" borderId="2" xfId="0" applyFont="1" applyBorder="1" applyAlignment="1">
      <alignment horizontal="center" wrapText="1"/>
    </xf>
    <xf numFmtId="0" fontId="2" fillId="0" borderId="4" xfId="0" applyFont="1" applyBorder="1" applyAlignment="1">
      <alignment horizontal="center" wrapText="1"/>
    </xf>
    <xf numFmtId="0" fontId="0" fillId="0" borderId="0" xfId="0" applyFont="1" applyFill="1" applyBorder="1" applyAlignment="1">
      <alignment horizontal="left" wrapText="1"/>
    </xf>
    <xf numFmtId="0" fontId="2" fillId="0" borderId="0" xfId="0" applyFont="1" applyBorder="1" applyAlignment="1">
      <alignment horizontal="center" wrapText="1"/>
    </xf>
    <xf numFmtId="0" fontId="0" fillId="0" borderId="0" xfId="0" applyAlignment="1">
      <alignment horizontal="left"/>
    </xf>
    <xf numFmtId="0" fontId="2" fillId="0" borderId="0" xfId="0" applyFont="1" applyFill="1" applyBorder="1" applyAlignment="1">
      <alignment horizontal="center"/>
    </xf>
    <xf numFmtId="0" fontId="2" fillId="2" borderId="1" xfId="0" applyFont="1" applyFill="1" applyBorder="1" applyAlignment="1">
      <alignment horizontal="center" wrapText="1"/>
    </xf>
    <xf numFmtId="0" fontId="2" fillId="2" borderId="1" xfId="0" applyFont="1" applyFill="1" applyBorder="1" applyAlignment="1">
      <alignment horizontal="center"/>
    </xf>
    <xf numFmtId="0" fontId="0" fillId="0" borderId="1" xfId="0" applyBorder="1" applyAlignment="1">
      <alignment horizontal="center"/>
    </xf>
    <xf numFmtId="0" fontId="2" fillId="0" borderId="1" xfId="0" applyFont="1" applyBorder="1" applyAlignment="1">
      <alignment horizontal="center"/>
    </xf>
    <xf numFmtId="0" fontId="2" fillId="0" borderId="1" xfId="0" applyFont="1" applyBorder="1" applyAlignment="1">
      <alignment horizontal="right" vertical="center" wrapText="1"/>
    </xf>
    <xf numFmtId="0" fontId="2" fillId="0" borderId="1" xfId="0" applyFont="1" applyBorder="1" applyAlignment="1">
      <alignment horizontal="right" vertical="center"/>
    </xf>
    <xf numFmtId="0" fontId="2" fillId="0" borderId="12" xfId="0" applyFont="1" applyBorder="1" applyAlignment="1">
      <alignment horizontal="center" wrapText="1"/>
    </xf>
    <xf numFmtId="0" fontId="2" fillId="0" borderId="10" xfId="0" applyFont="1" applyBorder="1" applyAlignment="1">
      <alignment horizontal="center" wrapText="1"/>
    </xf>
    <xf numFmtId="0" fontId="0" fillId="0" borderId="13" xfId="0" applyFont="1" applyBorder="1" applyAlignment="1">
      <alignment horizontal="center" vertical="center"/>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2" fillId="0" borderId="14" xfId="0" applyFont="1" applyBorder="1" applyAlignment="1">
      <alignment horizontal="center" vertical="center"/>
    </xf>
    <xf numFmtId="0" fontId="2" fillId="0" borderId="12" xfId="0" applyFont="1" applyBorder="1" applyAlignment="1">
      <alignment horizontal="center" vertical="center"/>
    </xf>
    <xf numFmtId="0" fontId="2" fillId="0" borderId="10" xfId="0" applyFont="1" applyBorder="1" applyAlignment="1">
      <alignment horizontal="center" vertical="center"/>
    </xf>
    <xf numFmtId="0" fontId="0" fillId="0" borderId="1" xfId="0" applyFont="1" applyBorder="1" applyAlignment="1">
      <alignment horizontal="right"/>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2" fillId="2" borderId="4" xfId="0" applyFont="1" applyFill="1" applyBorder="1" applyAlignment="1">
      <alignment horizontal="center" wrapText="1"/>
    </xf>
    <xf numFmtId="0" fontId="2" fillId="0" borderId="1" xfId="0" applyFont="1" applyBorder="1" applyAlignment="1">
      <alignment horizontal="right"/>
    </xf>
    <xf numFmtId="1" fontId="2" fillId="0" borderId="1" xfId="2" applyNumberFormat="1" applyFont="1" applyFill="1" applyBorder="1" applyAlignment="1">
      <alignment horizontal="center" vertical="center"/>
    </xf>
    <xf numFmtId="164" fontId="2" fillId="0" borderId="0" xfId="2" applyNumberFormat="1" applyFont="1" applyFill="1" applyBorder="1" applyAlignment="1">
      <alignment horizontal="center" vertical="center"/>
    </xf>
    <xf numFmtId="0" fontId="0" fillId="0" borderId="1" xfId="0" applyFill="1" applyBorder="1" applyAlignment="1">
      <alignment horizontal="center" vertical="center"/>
    </xf>
    <xf numFmtId="0" fontId="2" fillId="0" borderId="8" xfId="0" applyFont="1" applyBorder="1" applyAlignment="1">
      <alignment horizontal="right" vertical="center" wrapText="1"/>
    </xf>
    <xf numFmtId="0" fontId="2" fillId="0" borderId="7" xfId="0" applyFont="1" applyBorder="1" applyAlignment="1">
      <alignment horizontal="right" vertical="center" wrapText="1"/>
    </xf>
    <xf numFmtId="0" fontId="2" fillId="2" borderId="3" xfId="0" applyFont="1" applyFill="1" applyBorder="1" applyAlignment="1">
      <alignment horizontal="center"/>
    </xf>
    <xf numFmtId="0" fontId="2" fillId="2" borderId="4" xfId="0" applyFont="1" applyFill="1" applyBorder="1" applyAlignment="1">
      <alignment horizontal="center"/>
    </xf>
    <xf numFmtId="9" fontId="2" fillId="0" borderId="1" xfId="2" applyNumberFormat="1" applyFont="1" applyFill="1" applyBorder="1" applyAlignment="1">
      <alignment horizontal="center" vertical="center"/>
    </xf>
    <xf numFmtId="0" fontId="0" fillId="0" borderId="2" xfId="0" applyFont="1" applyBorder="1" applyAlignment="1">
      <alignment horizontal="right"/>
    </xf>
    <xf numFmtId="0" fontId="0" fillId="0" borderId="4" xfId="0" applyFont="1" applyBorder="1" applyAlignment="1">
      <alignment horizontal="right"/>
    </xf>
    <xf numFmtId="0" fontId="2" fillId="0" borderId="2" xfId="0" applyFont="1" applyBorder="1" applyAlignment="1">
      <alignment horizontal="right"/>
    </xf>
    <xf numFmtId="0" fontId="2" fillId="0" borderId="4" xfId="0" applyFont="1" applyBorder="1" applyAlignment="1">
      <alignment horizontal="right"/>
    </xf>
    <xf numFmtId="49" fontId="2" fillId="0" borderId="3" xfId="0" applyNumberFormat="1" applyFont="1" applyBorder="1" applyAlignment="1">
      <alignment horizontal="center" wrapText="1"/>
    </xf>
    <xf numFmtId="49" fontId="2" fillId="0" borderId="4" xfId="0" applyNumberFormat="1" applyFont="1" applyBorder="1" applyAlignment="1">
      <alignment horizontal="center"/>
    </xf>
    <xf numFmtId="0" fontId="2" fillId="0" borderId="4" xfId="0" applyFont="1" applyBorder="1" applyAlignment="1">
      <alignment horizontal="center"/>
    </xf>
    <xf numFmtId="0" fontId="2" fillId="0" borderId="13" xfId="0" applyFont="1" applyBorder="1" applyAlignment="1">
      <alignment horizontal="center" wrapText="1"/>
    </xf>
    <xf numFmtId="0" fontId="2" fillId="0" borderId="5" xfId="0" applyFont="1" applyBorder="1" applyAlignment="1">
      <alignment horizontal="center"/>
    </xf>
    <xf numFmtId="0" fontId="2" fillId="0" borderId="1" xfId="0" applyFont="1" applyFill="1" applyBorder="1" applyAlignment="1">
      <alignment horizontal="center"/>
    </xf>
    <xf numFmtId="164" fontId="0" fillId="0" borderId="0" xfId="2" applyNumberFormat="1" applyFont="1" applyFill="1" applyBorder="1" applyAlignment="1">
      <alignment horizontal="center" vertical="center"/>
    </xf>
    <xf numFmtId="37" fontId="0" fillId="0" borderId="0" xfId="1" applyNumberFormat="1" applyFont="1" applyFill="1" applyBorder="1" applyAlignment="1">
      <alignment horizontal="center" vertical="center"/>
    </xf>
    <xf numFmtId="0" fontId="0" fillId="0" borderId="1" xfId="0" applyFont="1" applyFill="1" applyBorder="1" applyAlignment="1">
      <alignment horizontal="right"/>
    </xf>
    <xf numFmtId="0" fontId="2" fillId="0" borderId="1" xfId="0" applyFont="1" applyFill="1" applyBorder="1" applyAlignment="1">
      <alignment horizontal="right"/>
    </xf>
    <xf numFmtId="9" fontId="0" fillId="0" borderId="1" xfId="2" applyNumberFormat="1" applyFont="1" applyFill="1" applyBorder="1" applyAlignment="1">
      <alignment horizontal="center" vertical="center"/>
    </xf>
    <xf numFmtId="0" fontId="2" fillId="0" borderId="2" xfId="0" applyFont="1" applyBorder="1" applyAlignment="1">
      <alignment horizontal="center"/>
    </xf>
    <xf numFmtId="0" fontId="0" fillId="0" borderId="1" xfId="0" applyFill="1" applyBorder="1" applyAlignment="1">
      <alignment horizontal="center"/>
    </xf>
    <xf numFmtId="0" fontId="0" fillId="0" borderId="0" xfId="0" applyFont="1" applyFill="1" applyBorder="1" applyAlignment="1">
      <alignment horizontal="left" vertical="center"/>
    </xf>
    <xf numFmtId="0" fontId="5" fillId="0" borderId="1" xfId="0" applyFont="1" applyFill="1" applyBorder="1" applyAlignment="1">
      <alignment horizontal="center" vertical="center" wrapText="1" readingOrder="1"/>
    </xf>
    <xf numFmtId="0" fontId="4" fillId="0" borderId="1" xfId="0" applyFont="1" applyFill="1" applyBorder="1" applyAlignment="1">
      <alignment horizontal="left" vertical="center" wrapText="1" readingOrder="1"/>
    </xf>
    <xf numFmtId="0" fontId="5" fillId="0" borderId="6" xfId="0" applyFont="1" applyFill="1" applyBorder="1" applyAlignment="1">
      <alignment horizontal="center" vertical="center" wrapText="1" readingOrder="1"/>
    </xf>
    <xf numFmtId="0" fontId="5" fillId="0" borderId="7" xfId="0" applyFont="1" applyFill="1" applyBorder="1" applyAlignment="1">
      <alignment horizontal="center" vertical="center" wrapText="1" readingOrder="1"/>
    </xf>
    <xf numFmtId="0" fontId="2" fillId="0" borderId="0" xfId="0" applyFont="1" applyFill="1" applyBorder="1" applyAlignment="1">
      <alignment horizontal="left" vertical="center"/>
    </xf>
    <xf numFmtId="0" fontId="0" fillId="0" borderId="0" xfId="0" applyFont="1" applyAlignment="1">
      <alignment horizontal="left"/>
    </xf>
    <xf numFmtId="0" fontId="0" fillId="0" borderId="0" xfId="0" applyFont="1" applyAlignment="1">
      <alignment horizontal="left" wrapText="1"/>
    </xf>
    <xf numFmtId="0" fontId="4" fillId="2" borderId="1" xfId="0" applyFont="1" applyFill="1" applyBorder="1" applyAlignment="1">
      <alignment horizontal="center" vertical="center" wrapText="1" readingOrder="1"/>
    </xf>
    <xf numFmtId="0" fontId="0" fillId="0" borderId="0" xfId="0" applyFont="1" applyAlignment="1">
      <alignment horizontal="right"/>
    </xf>
    <xf numFmtId="0" fontId="5" fillId="0" borderId="0" xfId="0" applyFont="1" applyFill="1" applyBorder="1" applyAlignment="1">
      <alignment horizontal="center" vertical="center" wrapText="1" readingOrder="1"/>
    </xf>
    <xf numFmtId="0" fontId="6" fillId="0" borderId="0" xfId="0" applyFont="1" applyAlignment="1">
      <alignment horizontal="left"/>
    </xf>
    <xf numFmtId="0" fontId="2" fillId="0" borderId="3" xfId="0" applyFont="1" applyBorder="1" applyAlignment="1">
      <alignment horizontal="center" wrapText="1"/>
    </xf>
    <xf numFmtId="164" fontId="0" fillId="0" borderId="2" xfId="2" applyNumberFormat="1" applyFont="1" applyFill="1" applyBorder="1" applyAlignment="1">
      <alignment horizontal="center" vertical="center"/>
    </xf>
    <xf numFmtId="164" fontId="0" fillId="0" borderId="3" xfId="2" applyNumberFormat="1" applyFont="1" applyFill="1" applyBorder="1" applyAlignment="1">
      <alignment horizontal="center" vertical="center"/>
    </xf>
    <xf numFmtId="164" fontId="0" fillId="0" borderId="4" xfId="2" applyNumberFormat="1" applyFont="1" applyFill="1" applyBorder="1" applyAlignment="1">
      <alignment horizontal="center" vertical="center"/>
    </xf>
    <xf numFmtId="1" fontId="0" fillId="0" borderId="1" xfId="2" applyNumberFormat="1" applyFont="1" applyFill="1" applyBorder="1" applyAlignment="1">
      <alignment horizontal="center" vertical="center"/>
    </xf>
    <xf numFmtId="0" fontId="0" fillId="0" borderId="1" xfId="0" applyFont="1" applyFill="1" applyBorder="1" applyAlignment="1">
      <alignment horizontal="center" vertical="center"/>
    </xf>
    <xf numFmtId="0" fontId="2" fillId="0" borderId="1" xfId="0" applyFont="1" applyBorder="1" applyAlignment="1">
      <alignment horizontal="center" wrapText="1"/>
    </xf>
    <xf numFmtId="0" fontId="2" fillId="0" borderId="12" xfId="0" applyFont="1" applyBorder="1" applyAlignment="1">
      <alignment horizontal="right"/>
    </xf>
    <xf numFmtId="0" fontId="2" fillId="0" borderId="10" xfId="0" applyFont="1" applyBorder="1" applyAlignment="1">
      <alignment horizontal="right"/>
    </xf>
    <xf numFmtId="0" fontId="0" fillId="0" borderId="2" xfId="0" applyFont="1" applyBorder="1" applyAlignment="1">
      <alignment horizontal="right" wrapText="1"/>
    </xf>
    <xf numFmtId="0" fontId="0" fillId="0" borderId="4" xfId="0" applyFont="1" applyBorder="1" applyAlignment="1">
      <alignment horizontal="right" wrapText="1"/>
    </xf>
    <xf numFmtId="0" fontId="0" fillId="0" borderId="0" xfId="0" applyFont="1" applyAlignment="1">
      <alignment horizontal="lef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0" borderId="0" xfId="0" applyFont="1" applyAlignment="1">
      <alignment horizontal="left"/>
    </xf>
    <xf numFmtId="0" fontId="2" fillId="0" borderId="13" xfId="0" applyFont="1" applyBorder="1" applyAlignment="1">
      <alignment horizontal="center"/>
    </xf>
    <xf numFmtId="0" fontId="2" fillId="0" borderId="9" xfId="0" applyFont="1" applyBorder="1" applyAlignment="1">
      <alignment horizontal="center"/>
    </xf>
    <xf numFmtId="0" fontId="0" fillId="0" borderId="2" xfId="0" applyBorder="1" applyAlignment="1">
      <alignment horizontal="center" vertical="center" wrapText="1"/>
    </xf>
    <xf numFmtId="0" fontId="0" fillId="0" borderId="3" xfId="0" applyBorder="1" applyAlignment="1">
      <alignment horizontal="center" vertical="center"/>
    </xf>
    <xf numFmtId="0" fontId="0" fillId="0" borderId="0" xfId="0" applyFill="1" applyBorder="1" applyAlignment="1">
      <alignment horizontal="center" vertical="center" wrapText="1"/>
    </xf>
    <xf numFmtId="0" fontId="2" fillId="0" borderId="2" xfId="0" applyFont="1" applyBorder="1" applyAlignment="1">
      <alignment horizontal="right" vertical="center" wrapText="1"/>
    </xf>
    <xf numFmtId="0" fontId="2" fillId="0" borderId="4" xfId="0" applyFont="1" applyBorder="1" applyAlignment="1">
      <alignment horizontal="righ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3" xfId="0" applyBorder="1" applyAlignment="1">
      <alignment horizontal="left" vertical="center"/>
    </xf>
    <xf numFmtId="0" fontId="0" fillId="0" borderId="4" xfId="0" applyBorder="1" applyAlignment="1">
      <alignment horizontal="left" vertical="center"/>
    </xf>
    <xf numFmtId="0" fontId="2" fillId="0" borderId="1" xfId="0" applyFont="1" applyBorder="1" applyAlignment="1">
      <alignment horizontal="center" vertical="center" wrapText="1"/>
    </xf>
    <xf numFmtId="0" fontId="0" fillId="0" borderId="2" xfId="0" applyFill="1" applyBorder="1" applyAlignment="1">
      <alignment horizontal="center" vertical="center"/>
    </xf>
    <xf numFmtId="0" fontId="0" fillId="0" borderId="4" xfId="0" applyFill="1" applyBorder="1" applyAlignment="1">
      <alignment horizontal="center" vertical="center"/>
    </xf>
    <xf numFmtId="1" fontId="0" fillId="0" borderId="2" xfId="0" applyNumberFormat="1" applyFill="1" applyBorder="1" applyAlignment="1">
      <alignment horizontal="center" vertical="center"/>
    </xf>
    <xf numFmtId="1" fontId="0" fillId="0" borderId="4" xfId="0" applyNumberFormat="1" applyFill="1" applyBorder="1" applyAlignment="1">
      <alignment horizontal="center" vertical="center"/>
    </xf>
    <xf numFmtId="1" fontId="0" fillId="0" borderId="1" xfId="0" applyNumberFormat="1" applyFill="1" applyBorder="1" applyAlignment="1">
      <alignment horizontal="center" vertical="center"/>
    </xf>
    <xf numFmtId="1" fontId="0" fillId="0" borderId="1" xfId="0" applyNumberFormat="1" applyFill="1" applyBorder="1" applyAlignment="1">
      <alignment horizontal="center"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2" xfId="0" applyFill="1" applyBorder="1" applyAlignment="1">
      <alignment horizontal="left" vertical="center" wrapText="1"/>
    </xf>
    <xf numFmtId="0" fontId="0" fillId="0" borderId="3" xfId="0" applyFill="1" applyBorder="1" applyAlignment="1">
      <alignment horizontal="left" vertical="center"/>
    </xf>
    <xf numFmtId="0" fontId="0" fillId="0" borderId="4" xfId="0" applyFill="1" applyBorder="1" applyAlignment="1">
      <alignment horizontal="left" vertical="center"/>
    </xf>
    <xf numFmtId="0" fontId="0" fillId="0" borderId="2" xfId="0" applyBorder="1" applyAlignment="1">
      <alignment horizontal="center"/>
    </xf>
    <xf numFmtId="0" fontId="0" fillId="0" borderId="4" xfId="0" applyBorder="1" applyAlignment="1">
      <alignment horizontal="center"/>
    </xf>
    <xf numFmtId="0" fontId="0" fillId="0" borderId="3" xfId="0" applyBorder="1" applyAlignment="1">
      <alignment horizontal="center"/>
    </xf>
    <xf numFmtId="6" fontId="0" fillId="0" borderId="2" xfId="0" applyNumberFormat="1" applyBorder="1" applyAlignment="1">
      <alignment horizont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0" fillId="0" borderId="1" xfId="0" applyBorder="1" applyAlignment="1">
      <alignment horizontal="center" vertical="center" wrapText="1"/>
    </xf>
    <xf numFmtId="0" fontId="0" fillId="0" borderId="13" xfId="0" applyBorder="1" applyAlignment="1">
      <alignment horizontal="center" vertical="center" wrapText="1"/>
    </xf>
    <xf numFmtId="0" fontId="0" fillId="0" borderId="9" xfId="0" applyBorder="1" applyAlignment="1">
      <alignment horizontal="center" vertical="center" wrapText="1"/>
    </xf>
    <xf numFmtId="0" fontId="0" fillId="0" borderId="12" xfId="0" applyBorder="1" applyAlignment="1">
      <alignment horizontal="center" vertical="center" wrapText="1"/>
    </xf>
    <xf numFmtId="0" fontId="0" fillId="0" borderId="10" xfId="0" applyBorder="1" applyAlignment="1">
      <alignment horizontal="center" vertical="center" wrapText="1"/>
    </xf>
    <xf numFmtId="0" fontId="0" fillId="0" borderId="4" xfId="0" applyBorder="1" applyAlignment="1">
      <alignment horizontal="center" vertical="center" wrapText="1"/>
    </xf>
    <xf numFmtId="0" fontId="0" fillId="0" borderId="6" xfId="0" applyFont="1" applyBorder="1" applyAlignment="1">
      <alignment horizontal="right" vertical="center" wrapText="1"/>
    </xf>
    <xf numFmtId="0" fontId="0" fillId="0" borderId="8" xfId="0" applyFont="1" applyBorder="1" applyAlignment="1">
      <alignment horizontal="right" vertical="center" wrapText="1"/>
    </xf>
    <xf numFmtId="0" fontId="0" fillId="0" borderId="7" xfId="0" applyFont="1" applyBorder="1" applyAlignment="1">
      <alignment horizontal="right" vertical="center" wrapText="1"/>
    </xf>
    <xf numFmtId="0" fontId="0" fillId="0" borderId="6" xfId="0" applyFont="1" applyFill="1" applyBorder="1" applyAlignment="1">
      <alignment horizontal="right" vertical="center" wrapText="1"/>
    </xf>
    <xf numFmtId="0" fontId="0" fillId="0" borderId="7" xfId="0" applyFont="1" applyFill="1" applyBorder="1" applyAlignment="1">
      <alignment horizontal="right" vertical="center" wrapText="1"/>
    </xf>
    <xf numFmtId="0" fontId="2" fillId="0" borderId="2" xfId="0" applyFont="1" applyFill="1" applyBorder="1" applyAlignment="1">
      <alignment horizontal="right" wrapText="1"/>
    </xf>
    <xf numFmtId="0" fontId="2" fillId="0" borderId="3" xfId="0" applyFont="1" applyFill="1" applyBorder="1" applyAlignment="1">
      <alignment horizontal="right" wrapText="1"/>
    </xf>
    <xf numFmtId="0" fontId="2" fillId="0" borderId="4" xfId="0" applyFont="1" applyFill="1" applyBorder="1" applyAlignment="1">
      <alignment horizontal="right" wrapText="1"/>
    </xf>
    <xf numFmtId="3" fontId="0" fillId="0" borderId="1" xfId="0" applyNumberFormat="1" applyBorder="1" applyAlignment="1">
      <alignment horizontal="center"/>
    </xf>
    <xf numFmtId="1" fontId="0" fillId="0" borderId="0" xfId="2" applyNumberFormat="1" applyFont="1" applyFill="1" applyBorder="1" applyAlignment="1">
      <alignment horizontal="left" vertical="center" wrapText="1"/>
    </xf>
    <xf numFmtId="0" fontId="6" fillId="0" borderId="0" xfId="0" applyFont="1" applyAlignment="1">
      <alignment horizontal="left" vertical="top" wrapText="1"/>
    </xf>
    <xf numFmtId="0" fontId="0" fillId="0" borderId="0" xfId="0" applyAlignment="1">
      <alignment horizontal="left" wrapText="1"/>
    </xf>
    <xf numFmtId="0" fontId="0" fillId="0" borderId="1" xfId="0" applyBorder="1" applyAlignment="1">
      <alignment horizontal="center" wrapText="1"/>
    </xf>
    <xf numFmtId="0" fontId="2" fillId="0" borderId="0" xfId="0" applyFont="1" applyFill="1" applyBorder="1" applyAlignment="1">
      <alignment horizontal="center" vertical="center" wrapText="1"/>
    </xf>
    <xf numFmtId="0" fontId="0" fillId="0" borderId="6" xfId="0" applyFont="1" applyBorder="1" applyAlignment="1">
      <alignment horizontal="right" vertical="center"/>
    </xf>
    <xf numFmtId="0" fontId="0" fillId="0" borderId="7" xfId="0" applyFont="1" applyBorder="1" applyAlignment="1">
      <alignment horizontal="right" vertical="center"/>
    </xf>
    <xf numFmtId="0" fontId="6" fillId="0" borderId="0" xfId="0" applyFont="1" applyFill="1" applyBorder="1" applyAlignment="1">
      <alignment vertical="center"/>
    </xf>
    <xf numFmtId="0" fontId="6" fillId="0" borderId="0" xfId="0" applyFont="1" applyAlignment="1"/>
    <xf numFmtId="0" fontId="0" fillId="0" borderId="0" xfId="0" applyFont="1" applyAlignment="1"/>
    <xf numFmtId="0" fontId="6" fillId="0" borderId="0" xfId="0" applyFont="1" applyFill="1" applyBorder="1" applyAlignment="1">
      <alignment horizontal="left" vertical="center"/>
    </xf>
    <xf numFmtId="0" fontId="2" fillId="0" borderId="3" xfId="0" applyFont="1" applyBorder="1" applyAlignment="1">
      <alignment horizontal="center"/>
    </xf>
  </cellXfs>
  <cellStyles count="4">
    <cellStyle name="Milliers" xfId="1" builtinId="3"/>
    <cellStyle name="Monétaire" xfId="3" builtinId="4"/>
    <cellStyle name="Normal" xfId="0" builtinId="0"/>
    <cellStyle name="Pourcentag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r>
              <a:rPr lang="fr-CA"/>
              <a:t>Board by gender / Conseil d'administration par genre</a:t>
            </a:r>
          </a:p>
          <a:p>
            <a:pPr>
              <a:defRPr/>
            </a:pPr>
            <a:r>
              <a:rPr lang="fr-CA"/>
              <a:t>2019</a:t>
            </a:r>
          </a:p>
        </c:rich>
      </c:tx>
      <c:overlay val="0"/>
      <c:spPr>
        <a:noFill/>
        <a:ln>
          <a:noFill/>
        </a:ln>
        <a:effectLst/>
      </c:spPr>
      <c:txPr>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endParaRPr lang="fr-FR"/>
        </a:p>
      </c:txPr>
    </c:title>
    <c:autoTitleDeleted val="0"/>
    <c:plotArea>
      <c:layout/>
      <c:doughnut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923B-4D64-8DF4-6AA333F36459}"/>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2-923B-4D64-8DF4-6AA333F36459}"/>
              </c:ext>
            </c:extLst>
          </c:dPt>
          <c:dLbls>
            <c:dLbl>
              <c:idx val="0"/>
              <c:layout>
                <c:manualLayout>
                  <c:x val="0.11262507150553396"/>
                  <c:y val="-0.10911357778414196"/>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fr-FR"/>
                </a:p>
              </c:txPr>
              <c:showLegendKey val="1"/>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923B-4D64-8DF4-6AA333F36459}"/>
                </c:ext>
              </c:extLst>
            </c:dLbl>
            <c:dLbl>
              <c:idx val="1"/>
              <c:layout>
                <c:manualLayout>
                  <c:x val="-0.24365281488482829"/>
                  <c:y val="-0.10338707827896043"/>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fr-FR"/>
                </a:p>
              </c:txPr>
              <c:showLegendKey val="1"/>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2-923B-4D64-8DF4-6AA333F36459}"/>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fr-FR"/>
              </a:p>
            </c:txPr>
            <c:showLegendKey val="1"/>
            <c:showVal val="1"/>
            <c:showCatName val="1"/>
            <c:showSerName val="0"/>
            <c:showPercent val="1"/>
            <c:showBubbleSize val="0"/>
            <c:separator>
</c:separator>
            <c:showLeaderLines val="0"/>
            <c:extLst>
              <c:ext xmlns:c15="http://schemas.microsoft.com/office/drawing/2012/chart" uri="{CE6537A1-D6FC-4f65-9D91-7224C49458BB}"/>
            </c:extLst>
          </c:dLbls>
          <c:cat>
            <c:strRef>
              <c:f>'Governance - Gouvernance'!$B$15:$B$16</c:f>
              <c:strCache>
                <c:ptCount val="2"/>
                <c:pt idx="0">
                  <c:v>Women / Femmes</c:v>
                </c:pt>
                <c:pt idx="1">
                  <c:v>Men / Hommes</c:v>
                </c:pt>
              </c:strCache>
            </c:strRef>
          </c:cat>
          <c:val>
            <c:numRef>
              <c:f>'Governance - Gouvernance'!$C$15:$C$16</c:f>
              <c:numCache>
                <c:formatCode>General</c:formatCode>
                <c:ptCount val="2"/>
                <c:pt idx="0">
                  <c:v>1</c:v>
                </c:pt>
                <c:pt idx="1">
                  <c:v>7</c:v>
                </c:pt>
              </c:numCache>
            </c:numRef>
          </c:val>
          <c:extLst>
            <c:ext xmlns:c16="http://schemas.microsoft.com/office/drawing/2014/chart" uri="{C3380CC4-5D6E-409C-BE32-E72D297353CC}">
              <c16:uniqueId val="{00000000-923B-4D64-8DF4-6AA333F36459}"/>
            </c:ext>
          </c:extLst>
        </c:ser>
        <c:dLbls>
          <c:showLegendKey val="0"/>
          <c:showVal val="0"/>
          <c:showCatName val="0"/>
          <c:showSerName val="0"/>
          <c:showPercent val="1"/>
          <c:showBubbleSize val="0"/>
          <c:showLeaderLines val="0"/>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r>
              <a:rPr lang="fr-CA"/>
              <a:t>Employees by Sector of</a:t>
            </a:r>
            <a:r>
              <a:rPr lang="fr-CA" baseline="0"/>
              <a:t> Employment</a:t>
            </a:r>
          </a:p>
          <a:p>
            <a:pPr>
              <a:defRPr/>
            </a:pPr>
            <a:r>
              <a:rPr lang="fr-CA"/>
              <a:t> Employés secteur</a:t>
            </a:r>
            <a:r>
              <a:rPr lang="fr-CA" baseline="0"/>
              <a:t> d'Emplois</a:t>
            </a:r>
            <a:endParaRPr lang="fr-CA"/>
          </a:p>
          <a:p>
            <a:pPr>
              <a:defRPr/>
            </a:pPr>
            <a:r>
              <a:rPr lang="fr-CA"/>
              <a:t>2019</a:t>
            </a:r>
          </a:p>
        </c:rich>
      </c:tx>
      <c:overlay val="0"/>
      <c:spPr>
        <a:noFill/>
        <a:ln>
          <a:noFill/>
        </a:ln>
        <a:effectLst/>
      </c:spPr>
      <c:txPr>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endParaRPr lang="fr-FR"/>
        </a:p>
      </c:txPr>
    </c:title>
    <c:autoTitleDeleted val="0"/>
    <c:plotArea>
      <c:layout/>
      <c:doughnut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4535-4F94-AF2E-AEB028139D64}"/>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4535-4F94-AF2E-AEB028139D64}"/>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5-4535-4F94-AF2E-AEB028139D64}"/>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7-4535-4F94-AF2E-AEB028139D64}"/>
              </c:ext>
            </c:extLst>
          </c:dPt>
          <c:dPt>
            <c:idx val="4"/>
            <c:bubble3D val="0"/>
            <c:spPr>
              <a:solidFill>
                <a:schemeClr val="accent5"/>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9-4535-4F94-AF2E-AEB028139D64}"/>
              </c:ext>
            </c:extLst>
          </c:dPt>
          <c:dPt>
            <c:idx val="5"/>
            <c:bubble3D val="0"/>
            <c:spPr>
              <a:solidFill>
                <a:schemeClr val="accent6"/>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C-4535-4F94-AF2E-AEB028139D64}"/>
              </c:ext>
            </c:extLst>
          </c:dPt>
          <c:dPt>
            <c:idx val="6"/>
            <c:bubble3D val="0"/>
            <c:spPr>
              <a:solidFill>
                <a:schemeClr val="accent1">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B-4535-4F94-AF2E-AEB028139D64}"/>
              </c:ext>
            </c:extLst>
          </c:dPt>
          <c:dLbls>
            <c:dLbl>
              <c:idx val="0"/>
              <c:layout>
                <c:manualLayout>
                  <c:x val="0.14320193081255028"/>
                  <c:y val="-7.2886297376093298E-2"/>
                </c:manualLayout>
              </c:layout>
              <c:showLegendKey val="1"/>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4535-4F94-AF2E-AEB028139D64}"/>
                </c:ext>
              </c:extLst>
            </c:dLbl>
            <c:dLbl>
              <c:idx val="1"/>
              <c:layout>
                <c:manualLayout>
                  <c:x val="-0.11263073209975868"/>
                  <c:y val="0.12244897959183663"/>
                </c:manualLayout>
              </c:layout>
              <c:showLegendKey val="1"/>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4535-4F94-AF2E-AEB028139D64}"/>
                </c:ext>
              </c:extLst>
            </c:dLbl>
            <c:dLbl>
              <c:idx val="2"/>
              <c:layout>
                <c:manualLayout>
                  <c:x val="-0.11906677393403058"/>
                  <c:y val="5.2478134110787063E-2"/>
                </c:manualLayout>
              </c:layout>
              <c:showLegendKey val="1"/>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4535-4F94-AF2E-AEB028139D64}"/>
                </c:ext>
              </c:extLst>
            </c:dLbl>
            <c:dLbl>
              <c:idx val="3"/>
              <c:layout>
                <c:manualLayout>
                  <c:x val="-0.20797036633494023"/>
                  <c:y val="5.8309037900873568E-3"/>
                </c:manualLayout>
              </c:layout>
              <c:showLegendKey val="1"/>
              <c:showVal val="1"/>
              <c:showCatName val="1"/>
              <c:showSerName val="0"/>
              <c:showPercent val="1"/>
              <c:showBubbleSize val="0"/>
              <c:separator>
</c:separator>
              <c:extLst>
                <c:ext xmlns:c15="http://schemas.microsoft.com/office/drawing/2012/chart" uri="{CE6537A1-D6FC-4f65-9D91-7224C49458BB}">
                  <c15:layout>
                    <c:manualLayout>
                      <c:w val="0.31304350029456296"/>
                      <c:h val="0.13685131195335276"/>
                    </c:manualLayout>
                  </c15:layout>
                </c:ext>
                <c:ext xmlns:c16="http://schemas.microsoft.com/office/drawing/2014/chart" uri="{C3380CC4-5D6E-409C-BE32-E72D297353CC}">
                  <c16:uniqueId val="{00000007-4535-4F94-AF2E-AEB028139D64}"/>
                </c:ext>
              </c:extLst>
            </c:dLbl>
            <c:dLbl>
              <c:idx val="4"/>
              <c:layout>
                <c:manualLayout>
                  <c:x val="-0.15285599356395815"/>
                  <c:y val="-0.10204081632653061"/>
                </c:manualLayout>
              </c:layout>
              <c:showLegendKey val="1"/>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9-4535-4F94-AF2E-AEB028139D64}"/>
                </c:ext>
              </c:extLst>
            </c:dLbl>
            <c:dLbl>
              <c:idx val="5"/>
              <c:layout>
                <c:manualLayout>
                  <c:x val="-9.010458567980692E-2"/>
                  <c:y val="-0.15160349854227406"/>
                </c:manualLayout>
              </c:layout>
              <c:showLegendKey val="1"/>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C-4535-4F94-AF2E-AEB028139D64}"/>
                </c:ext>
              </c:extLst>
            </c:dLbl>
            <c:dLbl>
              <c:idx val="6"/>
              <c:layout>
                <c:manualLayout>
                  <c:x val="0.11584875301689455"/>
                  <c:y val="-0.13994169096209916"/>
                </c:manualLayout>
              </c:layout>
              <c:showLegendKey val="1"/>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B-4535-4F94-AF2E-AEB028139D64}"/>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fr-FR"/>
              </a:p>
            </c:txPr>
            <c:showLegendKey val="1"/>
            <c:showVal val="1"/>
            <c:showCatName val="1"/>
            <c:showSerName val="0"/>
            <c:showPercent val="1"/>
            <c:showBubbleSize val="0"/>
            <c:separator>
</c:separator>
            <c:showLeaderLines val="0"/>
            <c:extLst>
              <c:ext xmlns:c15="http://schemas.microsoft.com/office/drawing/2012/chart" uri="{CE6537A1-D6FC-4f65-9D91-7224C49458BB}"/>
            </c:extLst>
          </c:dLbls>
          <c:cat>
            <c:strRef>
              <c:f>'Workforce - Effectif'!$B$50:$C$56</c:f>
              <c:strCache>
                <c:ptCount val="7"/>
                <c:pt idx="0">
                  <c:v>Exploration / Exploration</c:v>
                </c:pt>
                <c:pt idx="1">
                  <c:v>HR &amp; HS / RH &amp; SST</c:v>
                </c:pt>
                <c:pt idx="2">
                  <c:v>Mining / Mine</c:v>
                </c:pt>
                <c:pt idx="3">
                  <c:v>Sustainable Dev. &amp; Environment / Dev. Durable et Environnement</c:v>
                </c:pt>
                <c:pt idx="4">
                  <c:v>Administration / Administration</c:v>
                </c:pt>
                <c:pt idx="5">
                  <c:v>Logistics / Logistique</c:v>
                </c:pt>
                <c:pt idx="6">
                  <c:v>Management /  Direction</c:v>
                </c:pt>
              </c:strCache>
            </c:strRef>
          </c:cat>
          <c:val>
            <c:numRef>
              <c:f>'Workforce - Effectif'!$D$50:$D$56</c:f>
              <c:numCache>
                <c:formatCode>General</c:formatCode>
                <c:ptCount val="7"/>
                <c:pt idx="0">
                  <c:v>108</c:v>
                </c:pt>
                <c:pt idx="1">
                  <c:v>8</c:v>
                </c:pt>
                <c:pt idx="2">
                  <c:v>7</c:v>
                </c:pt>
                <c:pt idx="3">
                  <c:v>9</c:v>
                </c:pt>
                <c:pt idx="4">
                  <c:v>16</c:v>
                </c:pt>
                <c:pt idx="5">
                  <c:v>11</c:v>
                </c:pt>
                <c:pt idx="6">
                  <c:v>7</c:v>
                </c:pt>
              </c:numCache>
            </c:numRef>
          </c:val>
          <c:extLst>
            <c:ext xmlns:c16="http://schemas.microsoft.com/office/drawing/2014/chart" uri="{C3380CC4-5D6E-409C-BE32-E72D297353CC}">
              <c16:uniqueId val="{0000000A-4535-4F94-AF2E-AEB028139D64}"/>
            </c:ext>
          </c:extLst>
        </c:ser>
        <c:dLbls>
          <c:showLegendKey val="0"/>
          <c:showVal val="0"/>
          <c:showCatName val="0"/>
          <c:showSerName val="0"/>
          <c:showPercent val="1"/>
          <c:showBubbleSize val="0"/>
          <c:showLeaderLines val="0"/>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fr-CA" sz="1400" b="0" i="0" u="none" strike="noStrike" kern="1200" spc="0" baseline="0">
                <a:solidFill>
                  <a:sysClr val="windowText" lastClr="000000">
                    <a:lumMod val="65000"/>
                    <a:lumOff val="35000"/>
                  </a:sysClr>
                </a:solidFill>
                <a:latin typeface="+mn-lt"/>
                <a:ea typeface="+mn-ea"/>
                <a:cs typeface="+mn-cs"/>
              </a:defRPr>
            </a:pPr>
            <a:r>
              <a:rPr lang="fr-CA" sz="1400" b="0" i="0" u="none" strike="noStrike" kern="1200" spc="0" baseline="0">
                <a:solidFill>
                  <a:sysClr val="windowText" lastClr="000000">
                    <a:lumMod val="65000"/>
                    <a:lumOff val="35000"/>
                  </a:sysClr>
                </a:solidFill>
                <a:latin typeface="+mn-lt"/>
                <a:ea typeface="+mn-ea"/>
                <a:cs typeface="+mn-cs"/>
              </a:rPr>
              <a:t>Lost Time Injury Frequency Rate  </a:t>
            </a:r>
          </a:p>
          <a:p>
            <a:pPr>
              <a:defRPr lang="fr-CA" sz="1400" b="0" spc="0">
                <a:solidFill>
                  <a:sysClr val="windowText" lastClr="000000">
                    <a:lumMod val="65000"/>
                    <a:lumOff val="35000"/>
                  </a:sysClr>
                </a:solidFill>
              </a:defRPr>
            </a:pPr>
            <a:r>
              <a:rPr lang="fr-CA" sz="1400" b="0" i="0" u="none" strike="noStrike" kern="1200" spc="0" baseline="0">
                <a:solidFill>
                  <a:sysClr val="windowText" lastClr="000000">
                    <a:lumMod val="65000"/>
                    <a:lumOff val="35000"/>
                  </a:sysClr>
                </a:solidFill>
                <a:latin typeface="+mn-lt"/>
                <a:ea typeface="+mn-ea"/>
                <a:cs typeface="+mn-cs"/>
              </a:rPr>
              <a:t>Taux de fréquence des blessures entraînant une perte de temps</a:t>
            </a:r>
          </a:p>
          <a:p>
            <a:pPr>
              <a:defRPr lang="fr-CA" sz="1400" b="0" spc="0">
                <a:solidFill>
                  <a:sysClr val="windowText" lastClr="000000">
                    <a:lumMod val="65000"/>
                    <a:lumOff val="35000"/>
                  </a:sysClr>
                </a:solidFill>
              </a:defRPr>
            </a:pPr>
            <a:r>
              <a:rPr lang="fr-CA" sz="1400" b="0" i="0" u="none" strike="noStrike" kern="1200" spc="0" baseline="0">
                <a:solidFill>
                  <a:sysClr val="windowText" lastClr="000000">
                    <a:lumMod val="65000"/>
                    <a:lumOff val="35000"/>
                  </a:sysClr>
                </a:solidFill>
                <a:latin typeface="+mn-lt"/>
                <a:ea typeface="+mn-ea"/>
                <a:cs typeface="+mn-cs"/>
              </a:rPr>
              <a:t>Employees and Contractors / Employés et Entrepreneurs </a:t>
            </a:r>
          </a:p>
        </c:rich>
      </c:tx>
      <c:layout>
        <c:manualLayout>
          <c:xMode val="edge"/>
          <c:yMode val="edge"/>
          <c:x val="0.22850812535790982"/>
          <c:y val="2.730641700799688E-2"/>
        </c:manualLayout>
      </c:layout>
      <c:overlay val="0"/>
      <c:spPr>
        <a:noFill/>
        <a:ln>
          <a:noFill/>
        </a:ln>
        <a:effectLst/>
      </c:spPr>
      <c:txPr>
        <a:bodyPr rot="0" spcFirstLastPara="1" vertOverflow="ellipsis" vert="horz" wrap="square" anchor="ctr" anchorCtr="1"/>
        <a:lstStyle/>
        <a:p>
          <a:pPr>
            <a:defRPr lang="fr-CA" sz="1400" b="0" i="0" u="none" strike="noStrike" kern="1200" spc="0" baseline="0">
              <a:solidFill>
                <a:sysClr val="windowText" lastClr="000000">
                  <a:lumMod val="65000"/>
                  <a:lumOff val="35000"/>
                </a:sysClr>
              </a:solidFill>
              <a:latin typeface="+mn-lt"/>
              <a:ea typeface="+mn-ea"/>
              <a:cs typeface="+mn-cs"/>
            </a:defRPr>
          </a:pPr>
          <a:endParaRPr lang="fr-FR"/>
        </a:p>
      </c:txPr>
    </c:title>
    <c:autoTitleDeleted val="0"/>
    <c:plotArea>
      <c:layout/>
      <c:lineChart>
        <c:grouping val="standard"/>
        <c:varyColors val="0"/>
        <c:ser>
          <c:idx val="0"/>
          <c:order val="0"/>
          <c:tx>
            <c:strRef>
              <c:f>'Health &amp; Safety - Santé &amp; Sécur'!$B$10:$E$10</c:f>
              <c:strCache>
                <c:ptCount val="4"/>
                <c:pt idx="0">
                  <c:v> Windfall  Project / 
Projet  Windfall</c:v>
                </c:pt>
              </c:strCache>
            </c:strRef>
          </c:tx>
          <c:spPr>
            <a:ln w="31750" cap="rnd">
              <a:solidFill>
                <a:schemeClr val="accent1"/>
              </a:solidFill>
              <a:round/>
            </a:ln>
            <a:effectLst/>
          </c:spPr>
          <c:marker>
            <c:symbol val="circle"/>
            <c:size val="6"/>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12700">
                <a:solidFill>
                  <a:schemeClr val="lt2"/>
                </a:solidFill>
                <a:round/>
              </a:ln>
              <a:effectLst/>
            </c:spPr>
          </c:marker>
          <c:dLbls>
            <c:dLbl>
              <c:idx val="0"/>
              <c:layout>
                <c:manualLayout>
                  <c:x val="-1.4894250819183795E-2"/>
                  <c:y val="-4.23076923076923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840-4DF2-8282-DBD7335F63E2}"/>
                </c:ext>
              </c:extLst>
            </c:dLbl>
            <c:dLbl>
              <c:idx val="1"/>
              <c:layout>
                <c:manualLayout>
                  <c:x val="-1.0425975573428711E-2"/>
                  <c:y val="-5.384615384615384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840-4DF2-8282-DBD7335F63E2}"/>
                </c:ext>
              </c:extLst>
            </c:dLbl>
            <c:spPr>
              <a:solidFill>
                <a:schemeClr val="accent5">
                  <a:lumMod val="40000"/>
                  <a:lumOff val="6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'Health &amp; Safety - Santé &amp; Sécur'!$C$11:$E$12</c:f>
              <c:strCache>
                <c:ptCount val="3"/>
                <c:pt idx="0">
                  <c:v>2017</c:v>
                </c:pt>
                <c:pt idx="1">
                  <c:v>2018</c:v>
                </c:pt>
                <c:pt idx="2">
                  <c:v>2019</c:v>
                </c:pt>
              </c:strCache>
            </c:strRef>
          </c:cat>
          <c:val>
            <c:numRef>
              <c:f>'Health &amp; Safety - Santé &amp; Sécur'!$C$18:$E$18</c:f>
              <c:numCache>
                <c:formatCode>General</c:formatCode>
                <c:ptCount val="3"/>
                <c:pt idx="0">
                  <c:v>1.7</c:v>
                </c:pt>
                <c:pt idx="1">
                  <c:v>0.8</c:v>
                </c:pt>
                <c:pt idx="2">
                  <c:v>0.44</c:v>
                </c:pt>
              </c:numCache>
            </c:numRef>
          </c:val>
          <c:smooth val="0"/>
          <c:extLst>
            <c:ext xmlns:c16="http://schemas.microsoft.com/office/drawing/2014/chart" uri="{C3380CC4-5D6E-409C-BE32-E72D297353CC}">
              <c16:uniqueId val="{00000000-C350-4B2B-AD15-DCF64C7AC758}"/>
            </c:ext>
          </c:extLst>
        </c:ser>
        <c:ser>
          <c:idx val="1"/>
          <c:order val="1"/>
          <c:tx>
            <c:strRef>
              <c:f>'Health &amp; Safety - Santé &amp; Sécur'!$B$32:$E$32</c:f>
              <c:strCache>
                <c:ptCount val="4"/>
                <c:pt idx="0">
                  <c:v>All Projects (Including Windfall ) / 
Tous les projets (Incluant  Windfall)</c:v>
                </c:pt>
              </c:strCache>
            </c:strRef>
          </c:tx>
          <c:spPr>
            <a:ln w="31750" cap="rnd">
              <a:solidFill>
                <a:schemeClr val="accent2"/>
              </a:solidFill>
              <a:round/>
            </a:ln>
            <a:effectLst/>
          </c:spPr>
          <c:marker>
            <c:symbol val="circle"/>
            <c:size val="6"/>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w="12700">
                <a:solidFill>
                  <a:schemeClr val="lt2"/>
                </a:solidFill>
                <a:round/>
              </a:ln>
              <a:effectLst/>
            </c:spPr>
          </c:marker>
          <c:dLbls>
            <c:dLbl>
              <c:idx val="0"/>
              <c:layout>
                <c:manualLayout>
                  <c:x val="-3.4256776884122729E-2"/>
                  <c:y val="4.2307692307692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840-4DF2-8282-DBD7335F63E2}"/>
                </c:ext>
              </c:extLst>
            </c:dLbl>
            <c:dLbl>
              <c:idx val="1"/>
              <c:layout>
                <c:manualLayout>
                  <c:x val="-1.638367590110212E-2"/>
                  <c:y val="6.53846153846153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840-4DF2-8282-DBD7335F63E2}"/>
                </c:ext>
              </c:extLst>
            </c:dLbl>
            <c:dLbl>
              <c:idx val="2"/>
              <c:layout>
                <c:manualLayout>
                  <c:x val="0"/>
                  <c:y val="-5.38461538461539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840-4DF2-8282-DBD7335F63E2}"/>
                </c:ext>
              </c:extLst>
            </c:dLbl>
            <c:spPr>
              <a:solidFill>
                <a:schemeClr val="accent2">
                  <a:lumMod val="60000"/>
                  <a:lumOff val="4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'Health &amp; Safety - Santé &amp; Sécur'!$C$40:$E$40</c:f>
              <c:numCache>
                <c:formatCode>General</c:formatCode>
                <c:ptCount val="3"/>
                <c:pt idx="0">
                  <c:v>1.6</c:v>
                </c:pt>
                <c:pt idx="1">
                  <c:v>0.7</c:v>
                </c:pt>
                <c:pt idx="2">
                  <c:v>0.56999999999999995</c:v>
                </c:pt>
              </c:numCache>
            </c:numRef>
          </c:val>
          <c:smooth val="0"/>
          <c:extLst>
            <c:ext xmlns:c16="http://schemas.microsoft.com/office/drawing/2014/chart" uri="{C3380CC4-5D6E-409C-BE32-E72D297353CC}">
              <c16:uniqueId val="{00000002-C350-4B2B-AD15-DCF64C7AC758}"/>
            </c:ext>
          </c:extLst>
        </c:ser>
        <c:dLbls>
          <c:showLegendKey val="0"/>
          <c:showVal val="1"/>
          <c:showCatName val="0"/>
          <c:showSerName val="0"/>
          <c:showPercent val="0"/>
          <c:showBubbleSize val="0"/>
        </c:dLbls>
        <c:marker val="1"/>
        <c:smooth val="0"/>
        <c:axId val="372793664"/>
        <c:axId val="372788088"/>
      </c:lineChart>
      <c:catAx>
        <c:axId val="372793664"/>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fr-FR"/>
          </a:p>
        </c:txPr>
        <c:crossAx val="372788088"/>
        <c:crosses val="autoZero"/>
        <c:auto val="1"/>
        <c:lblAlgn val="ctr"/>
        <c:lblOffset val="100"/>
        <c:noMultiLvlLbl val="0"/>
      </c:catAx>
      <c:valAx>
        <c:axId val="372788088"/>
        <c:scaling>
          <c:orientation val="minMax"/>
        </c:scaling>
        <c:delete val="0"/>
        <c:axPos val="l"/>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fr-FR"/>
          </a:p>
        </c:txPr>
        <c:crossAx val="37279366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lang="fr-CA" sz="1400" b="0" i="0" u="none" strike="noStrike" kern="1200" spc="0" baseline="0">
                <a:solidFill>
                  <a:sysClr val="windowText" lastClr="000000">
                    <a:lumMod val="65000"/>
                    <a:lumOff val="35000"/>
                  </a:sysClr>
                </a:solidFill>
                <a:latin typeface="+mn-lt"/>
                <a:ea typeface="+mn-ea"/>
                <a:cs typeface="+mn-cs"/>
              </a:defRPr>
            </a:pPr>
            <a:r>
              <a:rPr lang="fr-CA" sz="1400" b="0" i="0" u="none" strike="noStrike" kern="1200" spc="0" baseline="0">
                <a:solidFill>
                  <a:sysClr val="windowText" lastClr="000000">
                    <a:lumMod val="65000"/>
                    <a:lumOff val="35000"/>
                  </a:sysClr>
                </a:solidFill>
                <a:latin typeface="+mn-lt"/>
                <a:ea typeface="+mn-ea"/>
                <a:cs typeface="+mn-cs"/>
              </a:rPr>
              <a:t>Cummulative Frequency Rate</a:t>
            </a:r>
          </a:p>
          <a:p>
            <a:pPr marL="0" marR="0" lvl="0" indent="0" algn="ctr" defTabSz="914400" rtl="0" eaLnBrk="1" fontAlgn="auto" latinLnBrk="0" hangingPunct="1">
              <a:lnSpc>
                <a:spcPct val="100000"/>
              </a:lnSpc>
              <a:spcBef>
                <a:spcPts val="0"/>
              </a:spcBef>
              <a:spcAft>
                <a:spcPts val="0"/>
              </a:spcAft>
              <a:buClrTx/>
              <a:buSzTx/>
              <a:buFontTx/>
              <a:buNone/>
              <a:tabLst/>
              <a:defRPr lang="fr-CA" sz="1400" b="0" spc="0">
                <a:solidFill>
                  <a:sysClr val="windowText" lastClr="000000">
                    <a:lumMod val="65000"/>
                    <a:lumOff val="35000"/>
                  </a:sysClr>
                </a:solidFill>
              </a:defRPr>
            </a:pPr>
            <a:r>
              <a:rPr lang="fr-CA" sz="1400" b="0" i="0" u="none" strike="noStrike" kern="1200" spc="0" baseline="0">
                <a:solidFill>
                  <a:sysClr val="windowText" lastClr="000000">
                    <a:lumMod val="65000"/>
                    <a:lumOff val="35000"/>
                  </a:sysClr>
                </a:solidFill>
                <a:latin typeface="+mn-lt"/>
                <a:ea typeface="+mn-ea"/>
                <a:cs typeface="+mn-cs"/>
              </a:rPr>
              <a:t>Taux de fréquence cumulé</a:t>
            </a:r>
          </a:p>
          <a:p>
            <a:pPr marL="0" marR="0" lvl="0" indent="0" algn="ctr" defTabSz="914400" rtl="0" eaLnBrk="1" fontAlgn="auto" latinLnBrk="0" hangingPunct="1">
              <a:lnSpc>
                <a:spcPct val="100000"/>
              </a:lnSpc>
              <a:spcBef>
                <a:spcPts val="0"/>
              </a:spcBef>
              <a:spcAft>
                <a:spcPts val="0"/>
              </a:spcAft>
              <a:buClrTx/>
              <a:buSzTx/>
              <a:buFontTx/>
              <a:buNone/>
              <a:tabLst/>
              <a:defRPr lang="fr-CA" sz="1400" b="0" spc="0">
                <a:solidFill>
                  <a:sysClr val="windowText" lastClr="000000">
                    <a:lumMod val="65000"/>
                    <a:lumOff val="35000"/>
                  </a:sysClr>
                </a:solidFill>
              </a:defRPr>
            </a:pPr>
            <a:r>
              <a:rPr lang="fr-CA" sz="1400" b="0" i="0" u="none" strike="noStrike" kern="1200" spc="0" baseline="0">
                <a:solidFill>
                  <a:sysClr val="windowText" lastClr="000000">
                    <a:lumMod val="65000"/>
                    <a:lumOff val="35000"/>
                  </a:sysClr>
                </a:solidFill>
                <a:latin typeface="+mn-lt"/>
                <a:ea typeface="+mn-ea"/>
                <a:cs typeface="+mn-cs"/>
              </a:rPr>
              <a:t>Employees and Contractors / Employés et Entrepreneurs </a:t>
            </a: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lang="fr-CA" sz="1400" b="0" i="0" u="none" strike="noStrike" kern="1200" spc="0" baseline="0">
              <a:solidFill>
                <a:sysClr val="windowText" lastClr="000000">
                  <a:lumMod val="65000"/>
                  <a:lumOff val="35000"/>
                </a:sysClr>
              </a:solidFill>
              <a:latin typeface="+mn-lt"/>
              <a:ea typeface="+mn-ea"/>
              <a:cs typeface="+mn-cs"/>
            </a:defRPr>
          </a:pPr>
          <a:endParaRPr lang="fr-FR"/>
        </a:p>
      </c:txPr>
    </c:title>
    <c:autoTitleDeleted val="0"/>
    <c:plotArea>
      <c:layout/>
      <c:lineChart>
        <c:grouping val="standard"/>
        <c:varyColors val="0"/>
        <c:ser>
          <c:idx val="0"/>
          <c:order val="0"/>
          <c:tx>
            <c:strRef>
              <c:f>'Health &amp; Safety - Santé &amp; Sécur'!$B$10:$E$10</c:f>
              <c:strCache>
                <c:ptCount val="4"/>
                <c:pt idx="0">
                  <c:v> Windfall  Project / 
Projet  Windfall</c:v>
                </c:pt>
              </c:strCache>
            </c:strRef>
          </c:tx>
          <c:spPr>
            <a:ln w="31750" cap="rnd">
              <a:solidFill>
                <a:schemeClr val="accent1"/>
              </a:solidFill>
              <a:round/>
            </a:ln>
            <a:effectLst/>
          </c:spPr>
          <c:marker>
            <c:symbol val="circle"/>
            <c:size val="6"/>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12700">
                <a:solidFill>
                  <a:schemeClr val="lt2"/>
                </a:solidFill>
                <a:round/>
              </a:ln>
              <a:effectLst/>
            </c:spPr>
          </c:marker>
          <c:dLbls>
            <c:dLbl>
              <c:idx val="0"/>
              <c:layout>
                <c:manualLayout>
                  <c:x val="-1.7897091722595078E-2"/>
                  <c:y val="-5.7714505579068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9B5-43B0-91FC-23B994D8EC27}"/>
                </c:ext>
              </c:extLst>
            </c:dLbl>
            <c:dLbl>
              <c:idx val="1"/>
              <c:layout>
                <c:manualLayout>
                  <c:x val="-1.938851603281139E-2"/>
                  <c:y val="5.386687187379761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9B5-43B0-91FC-23B994D8EC27}"/>
                </c:ext>
              </c:extLst>
            </c:dLbl>
            <c:dLbl>
              <c:idx val="2"/>
              <c:layout>
                <c:manualLayout>
                  <c:x val="-2.9828486204325128E-3"/>
                  <c:y val="4.232397075798383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37F-4CD2-AFBB-B7121A4E00E1}"/>
                </c:ext>
              </c:extLst>
            </c:dLbl>
            <c:spPr>
              <a:solidFill>
                <a:schemeClr val="accent5">
                  <a:lumMod val="40000"/>
                  <a:lumOff val="6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'Health &amp; Safety - Santé &amp; Sécur'!$C$11:$E$12</c:f>
              <c:strCache>
                <c:ptCount val="3"/>
                <c:pt idx="0">
                  <c:v>2017</c:v>
                </c:pt>
                <c:pt idx="1">
                  <c:v>2018</c:v>
                </c:pt>
                <c:pt idx="2">
                  <c:v>2019</c:v>
                </c:pt>
              </c:strCache>
            </c:strRef>
          </c:cat>
          <c:val>
            <c:numRef>
              <c:f>'Health &amp; Safety - Santé &amp; Sécur'!$C$19:$E$19</c:f>
              <c:numCache>
                <c:formatCode>General</c:formatCode>
                <c:ptCount val="3"/>
                <c:pt idx="0">
                  <c:v>7</c:v>
                </c:pt>
                <c:pt idx="1">
                  <c:v>4.5199999999999996</c:v>
                </c:pt>
                <c:pt idx="2">
                  <c:v>3.5</c:v>
                </c:pt>
              </c:numCache>
            </c:numRef>
          </c:val>
          <c:smooth val="0"/>
          <c:extLst>
            <c:ext xmlns:c16="http://schemas.microsoft.com/office/drawing/2014/chart" uri="{C3380CC4-5D6E-409C-BE32-E72D297353CC}">
              <c16:uniqueId val="{00000000-4DF2-422D-AE17-732ACD8A07FE}"/>
            </c:ext>
          </c:extLst>
        </c:ser>
        <c:ser>
          <c:idx val="1"/>
          <c:order val="1"/>
          <c:tx>
            <c:strRef>
              <c:f>'Health &amp; Safety - Santé &amp; Sécur'!$B$32:$E$32</c:f>
              <c:strCache>
                <c:ptCount val="4"/>
                <c:pt idx="0">
                  <c:v>All Projects (Including Windfall ) / 
Tous les projets (Incluant  Windfall)</c:v>
                </c:pt>
              </c:strCache>
            </c:strRef>
          </c:tx>
          <c:spPr>
            <a:ln w="31750" cap="rnd">
              <a:solidFill>
                <a:schemeClr val="accent2"/>
              </a:solidFill>
              <a:round/>
            </a:ln>
            <a:effectLst/>
          </c:spPr>
          <c:marker>
            <c:symbol val="circle"/>
            <c:size val="6"/>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w="12700">
                <a:solidFill>
                  <a:schemeClr val="lt2"/>
                </a:solidFill>
                <a:round/>
              </a:ln>
              <a:effectLst/>
            </c:spPr>
          </c:marker>
          <c:dLbls>
            <c:dLbl>
              <c:idx val="0"/>
              <c:layout>
                <c:manualLayout>
                  <c:x val="-3.1319910514541388E-2"/>
                  <c:y val="4.232397075798383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9B5-43B0-91FC-23B994D8EC27}"/>
                </c:ext>
              </c:extLst>
            </c:dLbl>
            <c:dLbl>
              <c:idx val="1"/>
              <c:layout>
                <c:manualLayout>
                  <c:x val="-2.5354213273676415E-2"/>
                  <c:y val="-6.1562139284340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9B5-43B0-91FC-23B994D8EC27}"/>
                </c:ext>
              </c:extLst>
            </c:dLbl>
            <c:dLbl>
              <c:idx val="2"/>
              <c:layout>
                <c:manualLayout>
                  <c:x val="-5.9656972408650257E-3"/>
                  <c:y val="-5.77145055790689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37F-4CD2-AFBB-B7121A4E00E1}"/>
                </c:ext>
              </c:extLst>
            </c:dLbl>
            <c:spPr>
              <a:solidFill>
                <a:schemeClr val="accent2">
                  <a:lumMod val="60000"/>
                  <a:lumOff val="4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'Health &amp; Safety - Santé &amp; Sécur'!$C$41:$E$41</c:f>
              <c:numCache>
                <c:formatCode>General</c:formatCode>
                <c:ptCount val="3"/>
                <c:pt idx="0">
                  <c:v>6</c:v>
                </c:pt>
                <c:pt idx="1">
                  <c:v>5.4</c:v>
                </c:pt>
                <c:pt idx="2">
                  <c:v>3.59</c:v>
                </c:pt>
              </c:numCache>
            </c:numRef>
          </c:val>
          <c:smooth val="0"/>
          <c:extLst>
            <c:ext xmlns:c16="http://schemas.microsoft.com/office/drawing/2014/chart" uri="{C3380CC4-5D6E-409C-BE32-E72D297353CC}">
              <c16:uniqueId val="{00000001-4DF2-422D-AE17-732ACD8A07FE}"/>
            </c:ext>
          </c:extLst>
        </c:ser>
        <c:dLbls>
          <c:showLegendKey val="0"/>
          <c:showVal val="1"/>
          <c:showCatName val="0"/>
          <c:showSerName val="0"/>
          <c:showPercent val="0"/>
          <c:showBubbleSize val="0"/>
        </c:dLbls>
        <c:marker val="1"/>
        <c:smooth val="0"/>
        <c:axId val="372793664"/>
        <c:axId val="372788088"/>
      </c:lineChart>
      <c:catAx>
        <c:axId val="372793664"/>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fr-FR"/>
          </a:p>
        </c:txPr>
        <c:crossAx val="372788088"/>
        <c:crosses val="autoZero"/>
        <c:auto val="1"/>
        <c:lblAlgn val="ctr"/>
        <c:lblOffset val="100"/>
        <c:noMultiLvlLbl val="0"/>
      </c:catAx>
      <c:valAx>
        <c:axId val="372788088"/>
        <c:scaling>
          <c:orientation val="minMax"/>
        </c:scaling>
        <c:delete val="0"/>
        <c:axPos val="l"/>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fr-FR"/>
          </a:p>
        </c:txPr>
        <c:crossAx val="37279366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lang="fr-CA" sz="1400" b="0" i="0" u="none" strike="noStrike" kern="1200" spc="0" baseline="0">
                <a:solidFill>
                  <a:sysClr val="windowText" lastClr="000000">
                    <a:lumMod val="65000"/>
                    <a:lumOff val="35000"/>
                  </a:sysClr>
                </a:solidFill>
                <a:latin typeface="+mn-lt"/>
                <a:ea typeface="+mn-ea"/>
                <a:cs typeface="+mn-cs"/>
              </a:defRPr>
            </a:pPr>
            <a:r>
              <a:rPr lang="fr-CA" sz="1400" b="0" i="0" u="none" strike="noStrike" kern="1200" spc="0" baseline="0">
                <a:solidFill>
                  <a:sysClr val="windowText" lastClr="000000">
                    <a:lumMod val="65000"/>
                    <a:lumOff val="35000"/>
                  </a:sysClr>
                </a:solidFill>
                <a:latin typeface="+mn-lt"/>
                <a:ea typeface="+mn-ea"/>
                <a:cs typeface="+mn-cs"/>
              </a:rPr>
              <a:t>Total Recordable Injury Frequency Rate</a:t>
            </a:r>
          </a:p>
          <a:p>
            <a:pPr marL="0" marR="0" lvl="0" indent="0" algn="ctr" defTabSz="914400" rtl="0" eaLnBrk="1" fontAlgn="auto" latinLnBrk="0" hangingPunct="1">
              <a:lnSpc>
                <a:spcPct val="100000"/>
              </a:lnSpc>
              <a:spcBef>
                <a:spcPts val="0"/>
              </a:spcBef>
              <a:spcAft>
                <a:spcPts val="0"/>
              </a:spcAft>
              <a:buClrTx/>
              <a:buSzTx/>
              <a:buFontTx/>
              <a:buNone/>
              <a:tabLst/>
              <a:defRPr lang="fr-CA" sz="1400" b="0" spc="0">
                <a:solidFill>
                  <a:sysClr val="windowText" lastClr="000000">
                    <a:lumMod val="65000"/>
                    <a:lumOff val="35000"/>
                  </a:sysClr>
                </a:solidFill>
              </a:defRPr>
            </a:pPr>
            <a:r>
              <a:rPr lang="fr-CA" sz="1400" b="0" i="0" u="none" strike="noStrike" kern="1200" spc="0" baseline="0">
                <a:solidFill>
                  <a:sysClr val="windowText" lastClr="000000">
                    <a:lumMod val="65000"/>
                    <a:lumOff val="35000"/>
                  </a:sysClr>
                </a:solidFill>
                <a:latin typeface="+mn-lt"/>
                <a:ea typeface="+mn-ea"/>
                <a:cs typeface="+mn-cs"/>
              </a:rPr>
              <a:t>Taux de fréquence total des blessures signalées</a:t>
            </a:r>
          </a:p>
          <a:p>
            <a:pPr marL="0" marR="0" lvl="0" indent="0" algn="ctr" defTabSz="914400" rtl="0" eaLnBrk="1" fontAlgn="auto" latinLnBrk="0" hangingPunct="1">
              <a:lnSpc>
                <a:spcPct val="100000"/>
              </a:lnSpc>
              <a:spcBef>
                <a:spcPts val="0"/>
              </a:spcBef>
              <a:spcAft>
                <a:spcPts val="0"/>
              </a:spcAft>
              <a:buClrTx/>
              <a:buSzTx/>
              <a:buFontTx/>
              <a:buNone/>
              <a:tabLst/>
              <a:defRPr lang="fr-CA" sz="1400" b="0" spc="0">
                <a:solidFill>
                  <a:sysClr val="windowText" lastClr="000000">
                    <a:lumMod val="65000"/>
                    <a:lumOff val="35000"/>
                  </a:sysClr>
                </a:solidFill>
              </a:defRPr>
            </a:pPr>
            <a:r>
              <a:rPr lang="fr-CA" sz="1400" b="0" i="0" u="none" strike="noStrike" kern="1200" spc="0" baseline="0">
                <a:solidFill>
                  <a:sysClr val="windowText" lastClr="000000">
                    <a:lumMod val="65000"/>
                    <a:lumOff val="35000"/>
                  </a:sysClr>
                </a:solidFill>
                <a:latin typeface="+mn-lt"/>
                <a:ea typeface="+mn-ea"/>
                <a:cs typeface="+mn-cs"/>
              </a:rPr>
              <a:t>Employees and Contractors / Employés et Entrepreneurs </a:t>
            </a: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lang="fr-CA" sz="1400" b="0" i="0" u="none" strike="noStrike" kern="1200" spc="0" baseline="0">
              <a:solidFill>
                <a:sysClr val="windowText" lastClr="000000">
                  <a:lumMod val="65000"/>
                  <a:lumOff val="35000"/>
                </a:sysClr>
              </a:solidFill>
              <a:latin typeface="+mn-lt"/>
              <a:ea typeface="+mn-ea"/>
              <a:cs typeface="+mn-cs"/>
            </a:defRPr>
          </a:pPr>
          <a:endParaRPr lang="fr-FR"/>
        </a:p>
      </c:txPr>
    </c:title>
    <c:autoTitleDeleted val="0"/>
    <c:plotArea>
      <c:layout/>
      <c:lineChart>
        <c:grouping val="standard"/>
        <c:varyColors val="0"/>
        <c:ser>
          <c:idx val="0"/>
          <c:order val="0"/>
          <c:tx>
            <c:strRef>
              <c:f>'Health &amp; Safety - Santé &amp; Sécur'!$B$10:$E$10</c:f>
              <c:strCache>
                <c:ptCount val="4"/>
                <c:pt idx="0">
                  <c:v> Windfall  Project / 
Projet  Windfall</c:v>
                </c:pt>
              </c:strCache>
            </c:strRef>
          </c:tx>
          <c:spPr>
            <a:ln w="31750" cap="rnd">
              <a:solidFill>
                <a:schemeClr val="accent1"/>
              </a:solidFill>
              <a:round/>
            </a:ln>
            <a:effectLst/>
          </c:spPr>
          <c:marker>
            <c:symbol val="circle"/>
            <c:size val="6"/>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12700">
                <a:solidFill>
                  <a:schemeClr val="lt2"/>
                </a:solidFill>
                <a:round/>
              </a:ln>
              <a:effectLst/>
            </c:spPr>
          </c:marker>
          <c:dLbls>
            <c:dLbl>
              <c:idx val="0"/>
              <c:layout>
                <c:manualLayout>
                  <c:x val="-2.986857825567503E-2"/>
                  <c:y val="-6.525911708253358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F95-42EB-B68F-110B86624BB5}"/>
                </c:ext>
              </c:extLst>
            </c:dLbl>
            <c:dLbl>
              <c:idx val="1"/>
              <c:layout>
                <c:manualLayout>
                  <c:x val="-1.7921146953405017E-2"/>
                  <c:y val="6.14203454894433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F95-42EB-B68F-110B86624BB5}"/>
                </c:ext>
              </c:extLst>
            </c:dLbl>
            <c:dLbl>
              <c:idx val="2"/>
              <c:layout>
                <c:manualLayout>
                  <c:x val="-1.4934289127837516E-3"/>
                  <c:y val="-6.14203454894434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F95-42EB-B68F-110B86624BB5}"/>
                </c:ext>
              </c:extLst>
            </c:dLbl>
            <c:spPr>
              <a:solidFill>
                <a:schemeClr val="accent5">
                  <a:lumMod val="40000"/>
                  <a:lumOff val="6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'Health &amp; Safety - Santé &amp; Sécur'!$C$11:$E$12</c:f>
              <c:strCache>
                <c:ptCount val="3"/>
                <c:pt idx="0">
                  <c:v>2017</c:v>
                </c:pt>
                <c:pt idx="1">
                  <c:v>2018</c:v>
                </c:pt>
                <c:pt idx="2">
                  <c:v>2019</c:v>
                </c:pt>
              </c:strCache>
            </c:strRef>
          </c:cat>
          <c:val>
            <c:numRef>
              <c:f>'Health &amp; Safety - Santé &amp; Sécur'!$C$20:$E$20</c:f>
              <c:numCache>
                <c:formatCode>General</c:formatCode>
                <c:ptCount val="3"/>
                <c:pt idx="0">
                  <c:v>11.9</c:v>
                </c:pt>
                <c:pt idx="1">
                  <c:v>8.1999999999999993</c:v>
                </c:pt>
                <c:pt idx="2">
                  <c:v>5.69</c:v>
                </c:pt>
              </c:numCache>
            </c:numRef>
          </c:val>
          <c:smooth val="0"/>
          <c:extLst>
            <c:ext xmlns:c16="http://schemas.microsoft.com/office/drawing/2014/chart" uri="{C3380CC4-5D6E-409C-BE32-E72D297353CC}">
              <c16:uniqueId val="{00000000-2F95-42EB-B68F-110B86624BB5}"/>
            </c:ext>
          </c:extLst>
        </c:ser>
        <c:ser>
          <c:idx val="1"/>
          <c:order val="1"/>
          <c:tx>
            <c:strRef>
              <c:f>'Health &amp; Safety - Santé &amp; Sécur'!$B$32:$E$32</c:f>
              <c:strCache>
                <c:ptCount val="4"/>
                <c:pt idx="0">
                  <c:v>All Projects (Including Windfall ) / 
Tous les projets (Incluant  Windfall)</c:v>
                </c:pt>
              </c:strCache>
            </c:strRef>
          </c:tx>
          <c:spPr>
            <a:ln w="31750" cap="rnd">
              <a:solidFill>
                <a:schemeClr val="accent2"/>
              </a:solidFill>
              <a:round/>
            </a:ln>
            <a:effectLst/>
          </c:spPr>
          <c:marker>
            <c:symbol val="circle"/>
            <c:size val="6"/>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w="12700">
                <a:solidFill>
                  <a:schemeClr val="lt2"/>
                </a:solidFill>
                <a:round/>
              </a:ln>
              <a:effectLst/>
            </c:spPr>
          </c:marker>
          <c:dLbls>
            <c:dLbl>
              <c:idx val="0"/>
              <c:layout>
                <c:manualLayout>
                  <c:x val="-1.7921146953405017E-2"/>
                  <c:y val="4.99040307101727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5A6-441A-94B4-A5590E58D37D}"/>
                </c:ext>
              </c:extLst>
            </c:dLbl>
            <c:dLbl>
              <c:idx val="1"/>
              <c:layout>
                <c:manualLayout>
                  <c:x val="-2.6881720430107527E-2"/>
                  <c:y val="-4.99040307101727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5A6-441A-94B4-A5590E58D37D}"/>
                </c:ext>
              </c:extLst>
            </c:dLbl>
            <c:dLbl>
              <c:idx val="2"/>
              <c:layout>
                <c:manualLayout>
                  <c:x val="-1.941457586618877E-2"/>
                  <c:y val="5.758157389635316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5A6-441A-94B4-A5590E58D37D}"/>
                </c:ext>
              </c:extLst>
            </c:dLbl>
            <c:spPr>
              <a:solidFill>
                <a:schemeClr val="accent2">
                  <a:lumMod val="60000"/>
                  <a:lumOff val="4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'Health &amp; Safety - Santé &amp; Sécur'!$C$42:$E$42</c:f>
              <c:numCache>
                <c:formatCode>General</c:formatCode>
                <c:ptCount val="3"/>
                <c:pt idx="0">
                  <c:v>11.27</c:v>
                </c:pt>
                <c:pt idx="1">
                  <c:v>9.4</c:v>
                </c:pt>
                <c:pt idx="2">
                  <c:v>5.47</c:v>
                </c:pt>
              </c:numCache>
            </c:numRef>
          </c:val>
          <c:smooth val="0"/>
          <c:extLst>
            <c:ext xmlns:c16="http://schemas.microsoft.com/office/drawing/2014/chart" uri="{C3380CC4-5D6E-409C-BE32-E72D297353CC}">
              <c16:uniqueId val="{00000001-2F95-42EB-B68F-110B86624BB5}"/>
            </c:ext>
          </c:extLst>
        </c:ser>
        <c:dLbls>
          <c:showLegendKey val="0"/>
          <c:showVal val="1"/>
          <c:showCatName val="0"/>
          <c:showSerName val="0"/>
          <c:showPercent val="0"/>
          <c:showBubbleSize val="0"/>
        </c:dLbls>
        <c:marker val="1"/>
        <c:smooth val="0"/>
        <c:axId val="372793664"/>
        <c:axId val="372788088"/>
      </c:lineChart>
      <c:catAx>
        <c:axId val="372793664"/>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fr-FR"/>
          </a:p>
        </c:txPr>
        <c:crossAx val="372788088"/>
        <c:crosses val="autoZero"/>
        <c:auto val="1"/>
        <c:lblAlgn val="ctr"/>
        <c:lblOffset val="100"/>
        <c:noMultiLvlLbl val="0"/>
      </c:catAx>
      <c:valAx>
        <c:axId val="372788088"/>
        <c:scaling>
          <c:orientation val="minMax"/>
        </c:scaling>
        <c:delete val="0"/>
        <c:axPos val="l"/>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fr-FR"/>
          </a:p>
        </c:txPr>
        <c:crossAx val="37279366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A"/>
              <a:t>Incidents and</a:t>
            </a:r>
            <a:r>
              <a:rPr lang="fr-CA" baseline="0"/>
              <a:t> Accidents / Incidents et Accidents</a:t>
            </a:r>
            <a:endParaRPr lang="fr-CA"/>
          </a:p>
          <a:p>
            <a:pPr>
              <a:defRPr/>
            </a:pPr>
            <a:r>
              <a:rPr lang="fr-CA"/>
              <a:t>Windfall Lake Project / Projet Lac Windfall</a:t>
            </a:r>
          </a:p>
          <a:p>
            <a:pPr>
              <a:defRPr/>
            </a:pPr>
            <a:r>
              <a:rPr lang="fr-CA"/>
              <a:t>Employees and Contractors</a:t>
            </a:r>
            <a:r>
              <a:rPr lang="fr-CA" baseline="0"/>
              <a:t>  / </a:t>
            </a:r>
            <a:r>
              <a:rPr lang="fr-CA"/>
              <a:t>Employés</a:t>
            </a:r>
            <a:r>
              <a:rPr lang="fr-CA" baseline="0"/>
              <a:t> et Entrepreneurs</a:t>
            </a:r>
            <a:endParaRPr lang="fr-CA"/>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stacked"/>
        <c:varyColors val="0"/>
        <c:ser>
          <c:idx val="1"/>
          <c:order val="1"/>
          <c:tx>
            <c:strRef>
              <c:f>'Health &amp; Safety - Santé &amp; Sécur'!$B$13</c:f>
              <c:strCache>
                <c:ptCount val="1"/>
                <c:pt idx="0">
                  <c:v>First aid / Premiers soins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'Health &amp; Safety - Santé &amp; Sécur'!$C$11:$E$11</c:f>
              <c:numCache>
                <c:formatCode>General</c:formatCode>
                <c:ptCount val="3"/>
                <c:pt idx="0">
                  <c:v>2017</c:v>
                </c:pt>
                <c:pt idx="1">
                  <c:v>2018</c:v>
                </c:pt>
                <c:pt idx="2">
                  <c:v>2019</c:v>
                </c:pt>
              </c:numCache>
            </c:numRef>
          </c:cat>
          <c:val>
            <c:numRef>
              <c:f>'Health &amp; Safety - Santé &amp; Sécur'!$C$13:$E$13</c:f>
              <c:numCache>
                <c:formatCode>General</c:formatCode>
                <c:ptCount val="3"/>
                <c:pt idx="0">
                  <c:v>113</c:v>
                </c:pt>
                <c:pt idx="1">
                  <c:v>84</c:v>
                </c:pt>
                <c:pt idx="2">
                  <c:v>104</c:v>
                </c:pt>
              </c:numCache>
            </c:numRef>
          </c:val>
          <c:extLst>
            <c:ext xmlns:c16="http://schemas.microsoft.com/office/drawing/2014/chart" uri="{C3380CC4-5D6E-409C-BE32-E72D297353CC}">
              <c16:uniqueId val="{00000001-8E9E-4EA2-A70B-1FEF6DD8E3FD}"/>
            </c:ext>
          </c:extLst>
        </c:ser>
        <c:ser>
          <c:idx val="2"/>
          <c:order val="2"/>
          <c:tx>
            <c:strRef>
              <c:f>'Health &amp; Safety - Santé &amp; Sécur'!$B$14</c:f>
              <c:strCache>
                <c:ptCount val="1"/>
                <c:pt idx="0">
                  <c:v>Medical aid  / Attention médicale</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'Health &amp; Safety - Santé &amp; Sécur'!$C$11:$E$11</c:f>
              <c:numCache>
                <c:formatCode>General</c:formatCode>
                <c:ptCount val="3"/>
                <c:pt idx="0">
                  <c:v>2017</c:v>
                </c:pt>
                <c:pt idx="1">
                  <c:v>2018</c:v>
                </c:pt>
                <c:pt idx="2">
                  <c:v>2019</c:v>
                </c:pt>
              </c:numCache>
            </c:numRef>
          </c:cat>
          <c:val>
            <c:numRef>
              <c:f>'Health &amp; Safety - Santé &amp; Sécur'!$C$14:$E$14</c:f>
              <c:numCache>
                <c:formatCode>General</c:formatCode>
                <c:ptCount val="3"/>
                <c:pt idx="0">
                  <c:v>20</c:v>
                </c:pt>
                <c:pt idx="1">
                  <c:v>13</c:v>
                </c:pt>
                <c:pt idx="2">
                  <c:v>10</c:v>
                </c:pt>
              </c:numCache>
            </c:numRef>
          </c:val>
          <c:extLst>
            <c:ext xmlns:c16="http://schemas.microsoft.com/office/drawing/2014/chart" uri="{C3380CC4-5D6E-409C-BE32-E72D297353CC}">
              <c16:uniqueId val="{00000002-8E9E-4EA2-A70B-1FEF6DD8E3FD}"/>
            </c:ext>
          </c:extLst>
        </c:ser>
        <c:ser>
          <c:idx val="3"/>
          <c:order val="3"/>
          <c:tx>
            <c:strRef>
              <c:f>'Health &amp; Safety - Santé &amp; Sécur'!$B$15</c:f>
              <c:strCache>
                <c:ptCount val="1"/>
                <c:pt idx="0">
                  <c:v>Lost time / Perte de temps</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'Health &amp; Safety - Santé &amp; Sécur'!$C$11:$E$11</c:f>
              <c:numCache>
                <c:formatCode>General</c:formatCode>
                <c:ptCount val="3"/>
                <c:pt idx="0">
                  <c:v>2017</c:v>
                </c:pt>
                <c:pt idx="1">
                  <c:v>2018</c:v>
                </c:pt>
                <c:pt idx="2">
                  <c:v>2019</c:v>
                </c:pt>
              </c:numCache>
            </c:numRef>
          </c:cat>
          <c:val>
            <c:numRef>
              <c:f>'Health &amp; Safety - Santé &amp; Sécur'!$C$15:$E$15</c:f>
              <c:numCache>
                <c:formatCode>General</c:formatCode>
                <c:ptCount val="3"/>
                <c:pt idx="0">
                  <c:v>7</c:v>
                </c:pt>
                <c:pt idx="1">
                  <c:v>3</c:v>
                </c:pt>
                <c:pt idx="2">
                  <c:v>2</c:v>
                </c:pt>
              </c:numCache>
            </c:numRef>
          </c:val>
          <c:extLst>
            <c:ext xmlns:c16="http://schemas.microsoft.com/office/drawing/2014/chart" uri="{C3380CC4-5D6E-409C-BE32-E72D297353CC}">
              <c16:uniqueId val="{00000006-8E9E-4EA2-A70B-1FEF6DD8E3FD}"/>
            </c:ext>
          </c:extLst>
        </c:ser>
        <c:ser>
          <c:idx val="4"/>
          <c:order val="4"/>
          <c:tx>
            <c:strRef>
              <c:f>'Health &amp; Safety - Santé &amp; Sécur'!$B$16</c:f>
              <c:strCache>
                <c:ptCount val="1"/>
                <c:pt idx="0">
                  <c:v>Restricted work / Restriction du travail</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'Health &amp; Safety - Santé &amp; Sécur'!$C$11:$E$11</c:f>
              <c:numCache>
                <c:formatCode>General</c:formatCode>
                <c:ptCount val="3"/>
                <c:pt idx="0">
                  <c:v>2017</c:v>
                </c:pt>
                <c:pt idx="1">
                  <c:v>2018</c:v>
                </c:pt>
                <c:pt idx="2">
                  <c:v>2019</c:v>
                </c:pt>
              </c:numCache>
            </c:numRef>
          </c:cat>
          <c:val>
            <c:numRef>
              <c:f>'Health &amp; Safety - Santé &amp; Sécur'!$C$16:$E$16</c:f>
              <c:numCache>
                <c:formatCode>General</c:formatCode>
                <c:ptCount val="3"/>
                <c:pt idx="0">
                  <c:v>21</c:v>
                </c:pt>
                <c:pt idx="1">
                  <c:v>13</c:v>
                </c:pt>
                <c:pt idx="2">
                  <c:v>14</c:v>
                </c:pt>
              </c:numCache>
            </c:numRef>
          </c:val>
          <c:extLst>
            <c:ext xmlns:c16="http://schemas.microsoft.com/office/drawing/2014/chart" uri="{C3380CC4-5D6E-409C-BE32-E72D297353CC}">
              <c16:uniqueId val="{00000007-8E9E-4EA2-A70B-1FEF6DD8E3FD}"/>
            </c:ext>
          </c:extLst>
        </c:ser>
        <c:dLbls>
          <c:dLblPos val="ctr"/>
          <c:showLegendKey val="0"/>
          <c:showVal val="1"/>
          <c:showCatName val="0"/>
          <c:showSerName val="0"/>
          <c:showPercent val="0"/>
          <c:showBubbleSize val="0"/>
        </c:dLbls>
        <c:gapWidth val="55"/>
        <c:overlap val="100"/>
        <c:axId val="597454160"/>
        <c:axId val="438155632"/>
        <c:extLst>
          <c:ext xmlns:c15="http://schemas.microsoft.com/office/drawing/2012/chart" uri="{02D57815-91ED-43cb-92C2-25804820EDAC}">
            <c15:filteredBarSeries>
              <c15:ser>
                <c:idx val="0"/>
                <c:order val="0"/>
                <c:tx>
                  <c:strRef>
                    <c:extLst>
                      <c:ext uri="{02D57815-91ED-43cb-92C2-25804820EDAC}">
                        <c15:formulaRef>
                          <c15:sqref>'Health &amp; Safety - Santé &amp; Sécur'!$B$12</c15:sqref>
                        </c15:formulaRef>
                      </c:ext>
                    </c:extLst>
                    <c:strCache>
                      <c:ptCount val="1"/>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uri="{02D57815-91ED-43cb-92C2-25804820EDAC}">
                        <c15:formulaRef>
                          <c15:sqref>'Health &amp; Safety - Santé &amp; Sécur'!$C$11:$E$11</c15:sqref>
                        </c15:formulaRef>
                      </c:ext>
                    </c:extLst>
                    <c:numCache>
                      <c:formatCode>General</c:formatCode>
                      <c:ptCount val="3"/>
                      <c:pt idx="0">
                        <c:v>2017</c:v>
                      </c:pt>
                      <c:pt idx="1">
                        <c:v>2018</c:v>
                      </c:pt>
                      <c:pt idx="2">
                        <c:v>2019</c:v>
                      </c:pt>
                    </c:numCache>
                  </c:numRef>
                </c:cat>
                <c:val>
                  <c:numRef>
                    <c:extLst>
                      <c:ext uri="{02D57815-91ED-43cb-92C2-25804820EDAC}">
                        <c15:formulaRef>
                          <c15:sqref>'Health &amp; Safety - Santé &amp; Sécur'!$C$12:$E$12</c15:sqref>
                        </c15:formulaRef>
                      </c:ext>
                    </c:extLst>
                    <c:numCache>
                      <c:formatCode>General</c:formatCode>
                      <c:ptCount val="3"/>
                    </c:numCache>
                  </c:numRef>
                </c:val>
                <c:extLst>
                  <c:ext xmlns:c16="http://schemas.microsoft.com/office/drawing/2014/chart" uri="{C3380CC4-5D6E-409C-BE32-E72D297353CC}">
                    <c16:uniqueId val="{00000000-8E9E-4EA2-A70B-1FEF6DD8E3FD}"/>
                  </c:ext>
                </c:extLst>
              </c15:ser>
            </c15:filteredBarSeries>
          </c:ext>
        </c:extLst>
      </c:barChart>
      <c:catAx>
        <c:axId val="597454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38155632"/>
        <c:crosses val="autoZero"/>
        <c:auto val="1"/>
        <c:lblAlgn val="ctr"/>
        <c:lblOffset val="100"/>
        <c:noMultiLvlLbl val="0"/>
      </c:catAx>
      <c:valAx>
        <c:axId val="4381556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9745416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A" sz="1400" b="0" i="0" u="none" strike="noStrike" baseline="0">
                <a:effectLst/>
              </a:rPr>
              <a:t>Incidents and Accidents / Incidents et Accidents</a:t>
            </a:r>
            <a:endParaRPr lang="fr-CA"/>
          </a:p>
          <a:p>
            <a:pPr>
              <a:defRPr/>
            </a:pPr>
            <a:r>
              <a:rPr lang="fr-CA"/>
              <a:t>All Projects (Including Windfall) / Tous les projes (Incluant  Windfall)</a:t>
            </a:r>
          </a:p>
          <a:p>
            <a:pPr>
              <a:defRPr/>
            </a:pPr>
            <a:r>
              <a:rPr lang="fr-CA"/>
              <a:t>Employees and Contractors</a:t>
            </a:r>
            <a:r>
              <a:rPr lang="fr-CA" baseline="0"/>
              <a:t>  / </a:t>
            </a:r>
            <a:r>
              <a:rPr lang="fr-CA"/>
              <a:t>Employés</a:t>
            </a:r>
            <a:r>
              <a:rPr lang="fr-CA" baseline="0"/>
              <a:t> et Entrepreneurs</a:t>
            </a:r>
            <a:endParaRPr lang="fr-CA"/>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stacked"/>
        <c:varyColors val="0"/>
        <c:ser>
          <c:idx val="1"/>
          <c:order val="1"/>
          <c:tx>
            <c:strRef>
              <c:f>'Health &amp; Safety - Santé &amp; Sécur'!$B$35</c:f>
              <c:strCache>
                <c:ptCount val="1"/>
                <c:pt idx="0">
                  <c:v>First aid / Premiers soins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'Health &amp; Safety - Santé &amp; Sécur'!$C$33:$E$33</c:f>
              <c:numCache>
                <c:formatCode>General</c:formatCode>
                <c:ptCount val="3"/>
                <c:pt idx="0">
                  <c:v>2017</c:v>
                </c:pt>
                <c:pt idx="1">
                  <c:v>2018</c:v>
                </c:pt>
                <c:pt idx="2">
                  <c:v>2019</c:v>
                </c:pt>
              </c:numCache>
            </c:numRef>
          </c:cat>
          <c:val>
            <c:numRef>
              <c:f>'Health &amp; Safety - Santé &amp; Sécur'!$C$35:$E$35</c:f>
              <c:numCache>
                <c:formatCode>General</c:formatCode>
                <c:ptCount val="3"/>
                <c:pt idx="0">
                  <c:v>131</c:v>
                </c:pt>
                <c:pt idx="1">
                  <c:v>104</c:v>
                </c:pt>
                <c:pt idx="2">
                  <c:v>114</c:v>
                </c:pt>
              </c:numCache>
            </c:numRef>
          </c:val>
          <c:extLst>
            <c:ext xmlns:c16="http://schemas.microsoft.com/office/drawing/2014/chart" uri="{C3380CC4-5D6E-409C-BE32-E72D297353CC}">
              <c16:uniqueId val="{00000000-027E-4484-9201-7C0D83D3B443}"/>
            </c:ext>
          </c:extLst>
        </c:ser>
        <c:ser>
          <c:idx val="2"/>
          <c:order val="2"/>
          <c:tx>
            <c:strRef>
              <c:f>'Health &amp; Safety - Santé &amp; Sécur'!$B$36</c:f>
              <c:strCache>
                <c:ptCount val="1"/>
                <c:pt idx="0">
                  <c:v>Medical aid  / Attention médicale</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'Health &amp; Safety - Santé &amp; Sécur'!$C$33:$E$33</c:f>
              <c:numCache>
                <c:formatCode>General</c:formatCode>
                <c:ptCount val="3"/>
                <c:pt idx="0">
                  <c:v>2017</c:v>
                </c:pt>
                <c:pt idx="1">
                  <c:v>2018</c:v>
                </c:pt>
                <c:pt idx="2">
                  <c:v>2019</c:v>
                </c:pt>
              </c:numCache>
            </c:numRef>
          </c:cat>
          <c:val>
            <c:numRef>
              <c:f>'Health &amp; Safety - Santé &amp; Sécur'!$C$36:$E$36</c:f>
              <c:numCache>
                <c:formatCode>General</c:formatCode>
                <c:ptCount val="3"/>
                <c:pt idx="0">
                  <c:v>26</c:v>
                </c:pt>
                <c:pt idx="1">
                  <c:v>17</c:v>
                </c:pt>
                <c:pt idx="2">
                  <c:v>10</c:v>
                </c:pt>
              </c:numCache>
            </c:numRef>
          </c:val>
          <c:extLst>
            <c:ext xmlns:c16="http://schemas.microsoft.com/office/drawing/2014/chart" uri="{C3380CC4-5D6E-409C-BE32-E72D297353CC}">
              <c16:uniqueId val="{00000001-027E-4484-9201-7C0D83D3B443}"/>
            </c:ext>
          </c:extLst>
        </c:ser>
        <c:ser>
          <c:idx val="3"/>
          <c:order val="3"/>
          <c:tx>
            <c:strRef>
              <c:f>'Health &amp; Safety - Santé &amp; Sécur'!$B$37</c:f>
              <c:strCache>
                <c:ptCount val="1"/>
                <c:pt idx="0">
                  <c:v>Lost time / Perte de temps</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'Health &amp; Safety - Santé &amp; Sécur'!$C$33:$E$33</c:f>
              <c:numCache>
                <c:formatCode>General</c:formatCode>
                <c:ptCount val="3"/>
                <c:pt idx="0">
                  <c:v>2017</c:v>
                </c:pt>
                <c:pt idx="1">
                  <c:v>2018</c:v>
                </c:pt>
                <c:pt idx="2">
                  <c:v>2019</c:v>
                </c:pt>
              </c:numCache>
            </c:numRef>
          </c:cat>
          <c:val>
            <c:numRef>
              <c:f>'Health &amp; Safety - Santé &amp; Sécur'!$C$37:$E$37</c:f>
              <c:numCache>
                <c:formatCode>General</c:formatCode>
                <c:ptCount val="3"/>
                <c:pt idx="0">
                  <c:v>8</c:v>
                </c:pt>
                <c:pt idx="1">
                  <c:v>3</c:v>
                </c:pt>
                <c:pt idx="2">
                  <c:v>3</c:v>
                </c:pt>
              </c:numCache>
            </c:numRef>
          </c:val>
          <c:extLst>
            <c:ext xmlns:c16="http://schemas.microsoft.com/office/drawing/2014/chart" uri="{C3380CC4-5D6E-409C-BE32-E72D297353CC}">
              <c16:uniqueId val="{00000002-027E-4484-9201-7C0D83D3B443}"/>
            </c:ext>
          </c:extLst>
        </c:ser>
        <c:ser>
          <c:idx val="4"/>
          <c:order val="4"/>
          <c:tx>
            <c:strRef>
              <c:f>'Health &amp; Safety - Santé &amp; Sécur'!$B$38</c:f>
              <c:strCache>
                <c:ptCount val="1"/>
                <c:pt idx="0">
                  <c:v>Restricted work / Restriction du travail</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'Health &amp; Safety - Santé &amp; Sécur'!$C$33:$E$33</c:f>
              <c:numCache>
                <c:formatCode>General</c:formatCode>
                <c:ptCount val="3"/>
                <c:pt idx="0">
                  <c:v>2017</c:v>
                </c:pt>
                <c:pt idx="1">
                  <c:v>2018</c:v>
                </c:pt>
                <c:pt idx="2">
                  <c:v>2019</c:v>
                </c:pt>
              </c:numCache>
            </c:numRef>
          </c:cat>
          <c:val>
            <c:numRef>
              <c:f>'Health &amp; Safety - Santé &amp; Sécur'!$C$38:$E$38</c:f>
              <c:numCache>
                <c:formatCode>General</c:formatCode>
                <c:ptCount val="3"/>
                <c:pt idx="0">
                  <c:v>22</c:v>
                </c:pt>
                <c:pt idx="1">
                  <c:v>20</c:v>
                </c:pt>
                <c:pt idx="2">
                  <c:v>16</c:v>
                </c:pt>
              </c:numCache>
            </c:numRef>
          </c:val>
          <c:extLst>
            <c:ext xmlns:c16="http://schemas.microsoft.com/office/drawing/2014/chart" uri="{C3380CC4-5D6E-409C-BE32-E72D297353CC}">
              <c16:uniqueId val="{00000003-027E-4484-9201-7C0D83D3B443}"/>
            </c:ext>
          </c:extLst>
        </c:ser>
        <c:dLbls>
          <c:showLegendKey val="0"/>
          <c:showVal val="0"/>
          <c:showCatName val="0"/>
          <c:showSerName val="0"/>
          <c:showPercent val="0"/>
          <c:showBubbleSize val="0"/>
        </c:dLbls>
        <c:gapWidth val="55"/>
        <c:overlap val="100"/>
        <c:axId val="597454160"/>
        <c:axId val="438155632"/>
        <c:extLst>
          <c:ext xmlns:c15="http://schemas.microsoft.com/office/drawing/2012/chart" uri="{02D57815-91ED-43cb-92C2-25804820EDAC}">
            <c15:filteredBarSeries>
              <c15:ser>
                <c:idx val="0"/>
                <c:order val="0"/>
                <c:tx>
                  <c:strRef>
                    <c:extLst>
                      <c:ext uri="{02D57815-91ED-43cb-92C2-25804820EDAC}">
                        <c15:formulaRef>
                          <c15:sqref>'Health &amp; Safety - Santé &amp; Sécur'!$B$12</c15:sqref>
                        </c15:formulaRef>
                      </c:ext>
                    </c:extLst>
                    <c:strCache>
                      <c:ptCount val="1"/>
                    </c:strCache>
                  </c:strRef>
                </c:tx>
                <c:spPr>
                  <a:solidFill>
                    <a:schemeClr val="accent1"/>
                  </a:solidFill>
                  <a:ln>
                    <a:noFill/>
                  </a:ln>
                  <a:effectLst/>
                </c:spPr>
                <c:invertIfNegative val="0"/>
                <c:cat>
                  <c:numRef>
                    <c:extLst>
                      <c:ext uri="{02D57815-91ED-43cb-92C2-25804820EDAC}">
                        <c15:formulaRef>
                          <c15:sqref>'Health &amp; Safety - Santé &amp; Sécur'!$C$33:$E$33</c15:sqref>
                        </c15:formulaRef>
                      </c:ext>
                    </c:extLst>
                    <c:numCache>
                      <c:formatCode>General</c:formatCode>
                      <c:ptCount val="3"/>
                      <c:pt idx="0">
                        <c:v>2017</c:v>
                      </c:pt>
                      <c:pt idx="1">
                        <c:v>2018</c:v>
                      </c:pt>
                      <c:pt idx="2">
                        <c:v>2019</c:v>
                      </c:pt>
                    </c:numCache>
                  </c:numRef>
                </c:cat>
                <c:val>
                  <c:numRef>
                    <c:extLst>
                      <c:ext uri="{02D57815-91ED-43cb-92C2-25804820EDAC}">
                        <c15:formulaRef>
                          <c15:sqref>'Health &amp; Safety - Santé &amp; Sécur'!$C$12:$E$12</c15:sqref>
                        </c15:formulaRef>
                      </c:ext>
                    </c:extLst>
                    <c:numCache>
                      <c:formatCode>General</c:formatCode>
                      <c:ptCount val="3"/>
                    </c:numCache>
                  </c:numRef>
                </c:val>
                <c:extLst>
                  <c:ext xmlns:c16="http://schemas.microsoft.com/office/drawing/2014/chart" uri="{C3380CC4-5D6E-409C-BE32-E72D297353CC}">
                    <c16:uniqueId val="{00000004-027E-4484-9201-7C0D83D3B443}"/>
                  </c:ext>
                </c:extLst>
              </c15:ser>
            </c15:filteredBarSeries>
          </c:ext>
        </c:extLst>
      </c:barChart>
      <c:catAx>
        <c:axId val="597454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38155632"/>
        <c:crosses val="autoZero"/>
        <c:auto val="1"/>
        <c:lblAlgn val="ctr"/>
        <c:lblOffset val="100"/>
        <c:noMultiLvlLbl val="0"/>
      </c:catAx>
      <c:valAx>
        <c:axId val="4381556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9745416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r>
              <a:rPr lang="fr-CA"/>
              <a:t>Board Independency / Indépendance du conseil d'administration</a:t>
            </a:r>
          </a:p>
          <a:p>
            <a:pPr>
              <a:defRPr/>
            </a:pPr>
            <a:r>
              <a:rPr lang="fr-CA"/>
              <a:t>2019</a:t>
            </a:r>
          </a:p>
        </c:rich>
      </c:tx>
      <c:overlay val="0"/>
      <c:spPr>
        <a:noFill/>
        <a:ln>
          <a:noFill/>
        </a:ln>
        <a:effectLst/>
      </c:spPr>
      <c:txPr>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endParaRPr lang="fr-FR"/>
        </a:p>
      </c:txPr>
    </c:title>
    <c:autoTitleDeleted val="0"/>
    <c:plotArea>
      <c:layout/>
      <c:doughnut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4785-4DC6-9103-68AF701EB9C1}"/>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2-4785-4DC6-9103-68AF701EB9C1}"/>
              </c:ext>
            </c:extLst>
          </c:dPt>
          <c:dLbls>
            <c:dLbl>
              <c:idx val="0"/>
              <c:layout>
                <c:manualLayout>
                  <c:x val="0.2081749216970461"/>
                  <c:y val="-6.5639108127826279E-2"/>
                </c:manualLayout>
              </c:layout>
              <c:showLegendKey val="1"/>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4785-4DC6-9103-68AF701EB9C1}"/>
                </c:ext>
              </c:extLst>
            </c:dLbl>
            <c:dLbl>
              <c:idx val="1"/>
              <c:layout>
                <c:manualLayout>
                  <c:x val="-0.14770241352461269"/>
                  <c:y val="-0.13582893215015479"/>
                </c:manualLayout>
              </c:layout>
              <c:showLegendKey val="1"/>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2-4785-4DC6-9103-68AF701EB9C1}"/>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fr-FR"/>
              </a:p>
            </c:txPr>
            <c:showLegendKey val="1"/>
            <c:showVal val="1"/>
            <c:showCatName val="1"/>
            <c:showSerName val="0"/>
            <c:showPercent val="1"/>
            <c:showBubbleSize val="0"/>
            <c:separator>
</c:separator>
            <c:showLeaderLines val="0"/>
            <c:extLst>
              <c:ext xmlns:c15="http://schemas.microsoft.com/office/drawing/2012/chart" uri="{CE6537A1-D6FC-4f65-9D91-7224C49458BB}"/>
            </c:extLst>
          </c:dLbls>
          <c:cat>
            <c:strRef>
              <c:f>'Governance - Gouvernance'!$B$22:$B$23</c:f>
              <c:strCache>
                <c:ptCount val="2"/>
                <c:pt idx="0">
                  <c:v>Independent Directors Administrateurs indépendants</c:v>
                </c:pt>
                <c:pt idx="1">
                  <c:v>Executives Directors 
Administrateurs dirigeants</c:v>
                </c:pt>
              </c:strCache>
            </c:strRef>
          </c:cat>
          <c:val>
            <c:numRef>
              <c:f>'Governance - Gouvernance'!$C$22:$C$23</c:f>
              <c:numCache>
                <c:formatCode>General</c:formatCode>
                <c:ptCount val="2"/>
                <c:pt idx="0">
                  <c:v>5</c:v>
                </c:pt>
                <c:pt idx="1">
                  <c:v>3</c:v>
                </c:pt>
              </c:numCache>
            </c:numRef>
          </c:val>
          <c:extLst>
            <c:ext xmlns:c16="http://schemas.microsoft.com/office/drawing/2014/chart" uri="{C3380CC4-5D6E-409C-BE32-E72D297353CC}">
              <c16:uniqueId val="{00000000-4785-4DC6-9103-68AF701EB9C1}"/>
            </c:ext>
          </c:extLst>
        </c:ser>
        <c:dLbls>
          <c:showLegendKey val="0"/>
          <c:showVal val="0"/>
          <c:showCatName val="0"/>
          <c:showSerName val="0"/>
          <c:showPercent val="1"/>
          <c:showBubbleSize val="0"/>
          <c:showLeaderLines val="0"/>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r>
              <a:rPr lang="fr-CA"/>
              <a:t>Management per gender / Direction Par Genre</a:t>
            </a:r>
          </a:p>
          <a:p>
            <a:pPr>
              <a:defRPr/>
            </a:pPr>
            <a:r>
              <a:rPr lang="fr-CA"/>
              <a:t>2019</a:t>
            </a:r>
          </a:p>
        </c:rich>
      </c:tx>
      <c:overlay val="0"/>
      <c:spPr>
        <a:noFill/>
        <a:ln>
          <a:noFill/>
        </a:ln>
        <a:effectLst/>
      </c:spPr>
      <c:txPr>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endParaRPr lang="fr-FR"/>
        </a:p>
      </c:txPr>
    </c:title>
    <c:autoTitleDeleted val="0"/>
    <c:plotArea>
      <c:layout/>
      <c:doughnut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2-3649-4FE8-A7BA-F539EE2EB8D6}"/>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3649-4FE8-A7BA-F539EE2EB8D6}"/>
              </c:ext>
            </c:extLst>
          </c:dPt>
          <c:dLbls>
            <c:dLbl>
              <c:idx val="0"/>
              <c:layout>
                <c:manualLayout>
                  <c:x val="0.14721482085534557"/>
                  <c:y val="-7.5259052882482053E-2"/>
                </c:manualLayout>
              </c:layout>
              <c:showLegendKey val="1"/>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2-3649-4FE8-A7BA-F539EE2EB8D6}"/>
                </c:ext>
              </c:extLst>
            </c:dLbl>
            <c:dLbl>
              <c:idx val="1"/>
              <c:layout>
                <c:manualLayout>
                  <c:x val="-0.14607880489743699"/>
                  <c:y val="-7.7716965707155458E-2"/>
                </c:manualLayout>
              </c:layout>
              <c:showLegendKey val="1"/>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3649-4FE8-A7BA-F539EE2EB8D6}"/>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fr-FR"/>
              </a:p>
            </c:txPr>
            <c:showLegendKey val="1"/>
            <c:showVal val="1"/>
            <c:showCatName val="1"/>
            <c:showSerName val="0"/>
            <c:showPercent val="1"/>
            <c:showBubbleSize val="0"/>
            <c:separator>
</c:separator>
            <c:showLeaderLines val="0"/>
            <c:extLst>
              <c:ext xmlns:c15="http://schemas.microsoft.com/office/drawing/2012/chart" uri="{CE6537A1-D6FC-4f65-9D91-7224C49458BB}"/>
            </c:extLst>
          </c:dLbls>
          <c:cat>
            <c:strRef>
              <c:f>'Workforce - Effectif'!$C$12:$C$13</c:f>
              <c:strCache>
                <c:ptCount val="2"/>
                <c:pt idx="0">
                  <c:v>Women &amp; Gender Queer / Femmes &amp; Genre Queer</c:v>
                </c:pt>
                <c:pt idx="1">
                  <c:v>Men / Hommes</c:v>
                </c:pt>
              </c:strCache>
            </c:strRef>
          </c:cat>
          <c:val>
            <c:numRef>
              <c:f>'Workforce - Effectif'!$D$12:$D$13</c:f>
              <c:numCache>
                <c:formatCode>General</c:formatCode>
                <c:ptCount val="2"/>
                <c:pt idx="0">
                  <c:v>3</c:v>
                </c:pt>
                <c:pt idx="1">
                  <c:v>4</c:v>
                </c:pt>
              </c:numCache>
            </c:numRef>
          </c:val>
          <c:extLst>
            <c:ext xmlns:c16="http://schemas.microsoft.com/office/drawing/2014/chart" uri="{C3380CC4-5D6E-409C-BE32-E72D297353CC}">
              <c16:uniqueId val="{00000000-3649-4FE8-A7BA-F539EE2EB8D6}"/>
            </c:ext>
          </c:extLst>
        </c:ser>
        <c:dLbls>
          <c:showLegendKey val="0"/>
          <c:showVal val="0"/>
          <c:showCatName val="0"/>
          <c:showSerName val="0"/>
          <c:showPercent val="1"/>
          <c:showBubbleSize val="0"/>
          <c:showLeaderLines val="0"/>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r>
              <a:rPr lang="fr-CA"/>
              <a:t>Supervisor per gender / Superviseurs par Genre</a:t>
            </a:r>
          </a:p>
          <a:p>
            <a:pPr>
              <a:defRPr/>
            </a:pPr>
            <a:r>
              <a:rPr lang="fr-CA"/>
              <a:t>2019</a:t>
            </a:r>
          </a:p>
        </c:rich>
      </c:tx>
      <c:overlay val="0"/>
      <c:spPr>
        <a:noFill/>
        <a:ln>
          <a:noFill/>
        </a:ln>
        <a:effectLst/>
      </c:spPr>
      <c:txPr>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endParaRPr lang="fr-FR"/>
        </a:p>
      </c:txPr>
    </c:title>
    <c:autoTitleDeleted val="0"/>
    <c:plotArea>
      <c:layout/>
      <c:doughnut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3D6B-4151-9DA9-0DCFE8322A6D}"/>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3D6B-4151-9DA9-0DCFE8322A6D}"/>
              </c:ext>
            </c:extLst>
          </c:dPt>
          <c:dLbls>
            <c:dLbl>
              <c:idx val="0"/>
              <c:layout>
                <c:manualLayout>
                  <c:x val="0.16895677008383245"/>
                  <c:y val="0"/>
                </c:manualLayout>
              </c:layout>
              <c:showLegendKey val="1"/>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3D6B-4151-9DA9-0DCFE8322A6D}"/>
                </c:ext>
              </c:extLst>
            </c:dLbl>
            <c:dLbl>
              <c:idx val="1"/>
              <c:layout>
                <c:manualLayout>
                  <c:x val="-0.15674302766813369"/>
                  <c:y val="-1.2190474727802001E-2"/>
                </c:manualLayout>
              </c:layout>
              <c:showLegendKey val="1"/>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3D6B-4151-9DA9-0DCFE8322A6D}"/>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fr-FR"/>
              </a:p>
            </c:txPr>
            <c:showLegendKey val="1"/>
            <c:showVal val="1"/>
            <c:showCatName val="1"/>
            <c:showSerName val="0"/>
            <c:showPercent val="1"/>
            <c:showBubbleSize val="0"/>
            <c:separator>
</c:separator>
            <c:showLeaderLines val="0"/>
            <c:extLst>
              <c:ext xmlns:c15="http://schemas.microsoft.com/office/drawing/2012/chart" uri="{CE6537A1-D6FC-4f65-9D91-7224C49458BB}"/>
            </c:extLst>
          </c:dLbls>
          <c:cat>
            <c:strRef>
              <c:f>'Workforce - Effectif'!$C$15:$C$16</c:f>
              <c:strCache>
                <c:ptCount val="2"/>
                <c:pt idx="0">
                  <c:v>Women  / Femmes</c:v>
                </c:pt>
                <c:pt idx="1">
                  <c:v>Men / Hommes</c:v>
                </c:pt>
              </c:strCache>
            </c:strRef>
          </c:cat>
          <c:val>
            <c:numRef>
              <c:f>'Workforce - Effectif'!$D$15:$D$16</c:f>
              <c:numCache>
                <c:formatCode>General</c:formatCode>
                <c:ptCount val="2"/>
                <c:pt idx="0">
                  <c:v>11</c:v>
                </c:pt>
                <c:pt idx="1">
                  <c:v>17</c:v>
                </c:pt>
              </c:numCache>
            </c:numRef>
          </c:val>
          <c:extLst>
            <c:ext xmlns:c16="http://schemas.microsoft.com/office/drawing/2014/chart" uri="{C3380CC4-5D6E-409C-BE32-E72D297353CC}">
              <c16:uniqueId val="{00000004-3D6B-4151-9DA9-0DCFE8322A6D}"/>
            </c:ext>
          </c:extLst>
        </c:ser>
        <c:dLbls>
          <c:showLegendKey val="0"/>
          <c:showVal val="0"/>
          <c:showCatName val="0"/>
          <c:showSerName val="0"/>
          <c:showPercent val="1"/>
          <c:showBubbleSize val="0"/>
          <c:showLeaderLines val="0"/>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r>
              <a:rPr lang="fr-CA"/>
              <a:t>Total Employees per gender / Employés Total Par Genre</a:t>
            </a:r>
          </a:p>
          <a:p>
            <a:pPr>
              <a:defRPr/>
            </a:pPr>
            <a:r>
              <a:rPr lang="fr-CA"/>
              <a:t>2019</a:t>
            </a:r>
          </a:p>
        </c:rich>
      </c:tx>
      <c:overlay val="0"/>
      <c:spPr>
        <a:noFill/>
        <a:ln>
          <a:noFill/>
        </a:ln>
        <a:effectLst/>
      </c:spPr>
      <c:txPr>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endParaRPr lang="fr-FR"/>
        </a:p>
      </c:txPr>
    </c:title>
    <c:autoTitleDeleted val="0"/>
    <c:plotArea>
      <c:layout/>
      <c:doughnut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7D6C-40D3-A1AD-9D18D40319B7}"/>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7D6C-40D3-A1AD-9D18D40319B7}"/>
              </c:ext>
            </c:extLst>
          </c:dPt>
          <c:dLbls>
            <c:dLbl>
              <c:idx val="0"/>
              <c:layout>
                <c:manualLayout>
                  <c:x val="0.17746642663223147"/>
                  <c:y val="-6.095237363901029E-3"/>
                </c:manualLayout>
              </c:layout>
              <c:showLegendKey val="1"/>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7D6C-40D3-A1AD-9D18D40319B7}"/>
                </c:ext>
              </c:extLst>
            </c:dLbl>
            <c:dLbl>
              <c:idx val="1"/>
              <c:layout>
                <c:manualLayout>
                  <c:x val="-0.1681260883884298"/>
                  <c:y val="0"/>
                </c:manualLayout>
              </c:layout>
              <c:showLegendKey val="1"/>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7D6C-40D3-A1AD-9D18D40319B7}"/>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fr-FR"/>
              </a:p>
            </c:txPr>
            <c:showLegendKey val="1"/>
            <c:showVal val="1"/>
            <c:showCatName val="1"/>
            <c:showSerName val="0"/>
            <c:showPercent val="1"/>
            <c:showBubbleSize val="0"/>
            <c:separator>
</c:separator>
            <c:showLeaderLines val="0"/>
            <c:extLst>
              <c:ext xmlns:c15="http://schemas.microsoft.com/office/drawing/2012/chart" uri="{CE6537A1-D6FC-4f65-9D91-7224C49458BB}"/>
            </c:extLst>
          </c:dLbls>
          <c:cat>
            <c:strRef>
              <c:f>'Workforce - Effectif'!$C$21:$C$22</c:f>
              <c:strCache>
                <c:ptCount val="2"/>
                <c:pt idx="0">
                  <c:v>Women / Femmes</c:v>
                </c:pt>
                <c:pt idx="1">
                  <c:v>Men / Hommes</c:v>
                </c:pt>
              </c:strCache>
            </c:strRef>
          </c:cat>
          <c:val>
            <c:numRef>
              <c:f>'Workforce - Effectif'!$D$21:$D$22</c:f>
              <c:numCache>
                <c:formatCode>General</c:formatCode>
                <c:ptCount val="2"/>
                <c:pt idx="0">
                  <c:v>58</c:v>
                </c:pt>
                <c:pt idx="1">
                  <c:v>108</c:v>
                </c:pt>
              </c:numCache>
            </c:numRef>
          </c:val>
          <c:extLst>
            <c:ext xmlns:c16="http://schemas.microsoft.com/office/drawing/2014/chart" uri="{C3380CC4-5D6E-409C-BE32-E72D297353CC}">
              <c16:uniqueId val="{00000004-7D6C-40D3-A1AD-9D18D40319B7}"/>
            </c:ext>
          </c:extLst>
        </c:ser>
        <c:dLbls>
          <c:showLegendKey val="0"/>
          <c:showVal val="0"/>
          <c:showCatName val="0"/>
          <c:showSerName val="0"/>
          <c:showPercent val="1"/>
          <c:showBubbleSize val="0"/>
          <c:showLeaderLines val="0"/>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r>
              <a:rPr lang="fr-CA"/>
              <a:t>Employees by place of residence / Employés par lieu de résidence</a:t>
            </a:r>
          </a:p>
          <a:p>
            <a:pPr>
              <a:defRPr/>
            </a:pPr>
            <a:r>
              <a:rPr lang="fr-CA"/>
              <a:t>2019</a:t>
            </a:r>
          </a:p>
        </c:rich>
      </c:tx>
      <c:overlay val="0"/>
      <c:spPr>
        <a:noFill/>
        <a:ln>
          <a:noFill/>
        </a:ln>
        <a:effectLst/>
      </c:spPr>
      <c:txPr>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endParaRPr lang="fr-FR"/>
        </a:p>
      </c:txPr>
    </c:title>
    <c:autoTitleDeleted val="0"/>
    <c:plotArea>
      <c:layout/>
      <c:doughnut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14FA-4884-BF9A-2A2CEBB3ABE7}"/>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14FA-4884-BF9A-2A2CEBB3ABE7}"/>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7-14FA-4884-BF9A-2A2CEBB3ABE7}"/>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6-14FA-4884-BF9A-2A2CEBB3ABE7}"/>
              </c:ext>
            </c:extLst>
          </c:dPt>
          <c:dPt>
            <c:idx val="4"/>
            <c:bubble3D val="0"/>
            <c:spPr>
              <a:solidFill>
                <a:schemeClr val="accent5"/>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5-14FA-4884-BF9A-2A2CEBB3ABE7}"/>
              </c:ext>
            </c:extLst>
          </c:dPt>
          <c:dLbls>
            <c:dLbl>
              <c:idx val="0"/>
              <c:layout>
                <c:manualLayout>
                  <c:x val="0.13024215590555943"/>
                  <c:y val="-5.5129078249528743E-2"/>
                </c:manualLayout>
              </c:layout>
              <c:showLegendKey val="1"/>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14FA-4884-BF9A-2A2CEBB3ABE7}"/>
                </c:ext>
              </c:extLst>
            </c:dLbl>
            <c:dLbl>
              <c:idx val="1"/>
              <c:layout>
                <c:manualLayout>
                  <c:x val="0.12694488613579843"/>
                  <c:y val="-6.1254764669371369E-3"/>
                </c:manualLayout>
              </c:layout>
              <c:showLegendKey val="1"/>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14FA-4884-BF9A-2A2CEBB3ABE7}"/>
                </c:ext>
              </c:extLst>
            </c:dLbl>
            <c:dLbl>
              <c:idx val="2"/>
              <c:layout>
                <c:manualLayout>
                  <c:x val="0.12665837339631211"/>
                  <c:y val="6.2981014130049612E-2"/>
                </c:manualLayout>
              </c:layout>
              <c:showLegendKey val="1"/>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14FA-4884-BF9A-2A2CEBB3ABE7}"/>
                </c:ext>
              </c:extLst>
            </c:dLbl>
            <c:dLbl>
              <c:idx val="3"/>
              <c:layout>
                <c:manualLayout>
                  <c:x val="-0.14129455937737398"/>
                  <c:y val="0.13150058987056476"/>
                </c:manualLayout>
              </c:layout>
              <c:showLegendKey val="1"/>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6-14FA-4884-BF9A-2A2CEBB3ABE7}"/>
                </c:ext>
              </c:extLst>
            </c:dLbl>
            <c:dLbl>
              <c:idx val="4"/>
              <c:layout>
                <c:manualLayout>
                  <c:x val="-0.12364761636603748"/>
                  <c:y val="-0.10413270336022101"/>
                </c:manualLayout>
              </c:layout>
              <c:showLegendKey val="1"/>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14FA-4884-BF9A-2A2CEBB3ABE7}"/>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s>
          <c:cat>
            <c:strRef>
              <c:f>'Workforce - Effectif'!$B$32:$C$36</c:f>
              <c:strCache>
                <c:ptCount val="5"/>
                <c:pt idx="0">
                  <c:v>First Nations / Premières Nations</c:v>
                </c:pt>
                <c:pt idx="1">
                  <c:v>Nord-du-Québec</c:v>
                </c:pt>
                <c:pt idx="2">
                  <c:v>Abitibi-Témiscamingue</c:v>
                </c:pt>
                <c:pt idx="3">
                  <c:v>Québec - (Other /Autre)</c:v>
                </c:pt>
                <c:pt idx="4">
                  <c:v>Ontario</c:v>
                </c:pt>
              </c:strCache>
            </c:strRef>
          </c:cat>
          <c:val>
            <c:numRef>
              <c:f>'Workforce - Effectif'!$D$32:$D$36</c:f>
              <c:numCache>
                <c:formatCode>General</c:formatCode>
                <c:ptCount val="5"/>
                <c:pt idx="0">
                  <c:v>23</c:v>
                </c:pt>
                <c:pt idx="1">
                  <c:v>7</c:v>
                </c:pt>
                <c:pt idx="2">
                  <c:v>31</c:v>
                </c:pt>
                <c:pt idx="3">
                  <c:v>85</c:v>
                </c:pt>
                <c:pt idx="4">
                  <c:v>20</c:v>
                </c:pt>
              </c:numCache>
            </c:numRef>
          </c:val>
          <c:extLst>
            <c:ext xmlns:c16="http://schemas.microsoft.com/office/drawing/2014/chart" uri="{C3380CC4-5D6E-409C-BE32-E72D297353CC}">
              <c16:uniqueId val="{00000004-14FA-4884-BF9A-2A2CEBB3ABE7}"/>
            </c:ext>
          </c:extLst>
        </c:ser>
        <c:dLbls>
          <c:showLegendKey val="0"/>
          <c:showVal val="0"/>
          <c:showCatName val="0"/>
          <c:showSerName val="0"/>
          <c:showPercent val="1"/>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r>
              <a:rPr lang="fr-CA"/>
              <a:t>Employees by type / Employés par type</a:t>
            </a:r>
          </a:p>
          <a:p>
            <a:pPr>
              <a:defRPr/>
            </a:pPr>
            <a:r>
              <a:rPr lang="fr-CA"/>
              <a:t>2019</a:t>
            </a:r>
          </a:p>
        </c:rich>
      </c:tx>
      <c:overlay val="0"/>
      <c:spPr>
        <a:noFill/>
        <a:ln>
          <a:noFill/>
        </a:ln>
        <a:effectLst/>
      </c:spPr>
      <c:txPr>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endParaRPr lang="fr-FR"/>
        </a:p>
      </c:txPr>
    </c:title>
    <c:autoTitleDeleted val="0"/>
    <c:plotArea>
      <c:layout/>
      <c:doughnut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D616-43B6-9CC4-0683A7E3CB57}"/>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D616-43B6-9CC4-0683A7E3CB57}"/>
              </c:ext>
            </c:extLst>
          </c:dPt>
          <c:dLbls>
            <c:dLbl>
              <c:idx val="0"/>
              <c:layout>
                <c:manualLayout>
                  <c:x val="0.13848533032996194"/>
                  <c:y val="-3.0627265694182651E-3"/>
                </c:manualLayout>
              </c:layout>
              <c:showLegendKey val="1"/>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D616-43B6-9CC4-0683A7E3CB57}"/>
                </c:ext>
              </c:extLst>
            </c:dLbl>
            <c:dLbl>
              <c:idx val="1"/>
              <c:layout>
                <c:manualLayout>
                  <c:x val="-0.15991758383340843"/>
                  <c:y val="-3.0627265694182651E-3"/>
                </c:manualLayout>
              </c:layout>
              <c:showLegendKey val="1"/>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D616-43B6-9CC4-0683A7E3CB57}"/>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fr-FR"/>
              </a:p>
            </c:txPr>
            <c:showLegendKey val="1"/>
            <c:showVal val="1"/>
            <c:showCatName val="1"/>
            <c:showSerName val="0"/>
            <c:showPercent val="1"/>
            <c:showBubbleSize val="0"/>
            <c:separator>
</c:separator>
            <c:showLeaderLines val="0"/>
            <c:extLst>
              <c:ext xmlns:c15="http://schemas.microsoft.com/office/drawing/2012/chart" uri="{CE6537A1-D6FC-4f65-9D91-7224C49458BB}"/>
            </c:extLst>
          </c:dLbls>
          <c:cat>
            <c:strRef>
              <c:f>'Workforce - Effectif'!$B$62:$C$63</c:f>
              <c:strCache>
                <c:ptCount val="2"/>
                <c:pt idx="0">
                  <c:v>Temporary / Temporaire</c:v>
                </c:pt>
                <c:pt idx="1">
                  <c:v>Permanent / Permanent </c:v>
                </c:pt>
              </c:strCache>
            </c:strRef>
          </c:cat>
          <c:val>
            <c:numRef>
              <c:f>'Workforce - Effectif'!$D$62:$D$63</c:f>
              <c:numCache>
                <c:formatCode>General</c:formatCode>
                <c:ptCount val="2"/>
                <c:pt idx="0">
                  <c:v>71</c:v>
                </c:pt>
                <c:pt idx="1">
                  <c:v>95</c:v>
                </c:pt>
              </c:numCache>
            </c:numRef>
          </c:val>
          <c:extLst>
            <c:ext xmlns:c16="http://schemas.microsoft.com/office/drawing/2014/chart" uri="{C3380CC4-5D6E-409C-BE32-E72D297353CC}">
              <c16:uniqueId val="{0000000A-D616-43B6-9CC4-0683A7E3CB57}"/>
            </c:ext>
          </c:extLst>
        </c:ser>
        <c:dLbls>
          <c:showLegendKey val="0"/>
          <c:showVal val="0"/>
          <c:showCatName val="0"/>
          <c:showSerName val="0"/>
          <c:showPercent val="1"/>
          <c:showBubbleSize val="0"/>
          <c:showLeaderLines val="0"/>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r>
              <a:rPr lang="fr-CA"/>
              <a:t>Employees by age/ Employés par âge</a:t>
            </a:r>
          </a:p>
          <a:p>
            <a:pPr>
              <a:defRPr/>
            </a:pPr>
            <a:r>
              <a:rPr lang="fr-CA"/>
              <a:t>2019</a:t>
            </a:r>
          </a:p>
        </c:rich>
      </c:tx>
      <c:overlay val="0"/>
      <c:spPr>
        <a:noFill/>
        <a:ln>
          <a:noFill/>
        </a:ln>
        <a:effectLst/>
      </c:spPr>
      <c:txPr>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endParaRPr lang="fr-FR"/>
        </a:p>
      </c:txPr>
    </c:title>
    <c:autoTitleDeleted val="0"/>
    <c:plotArea>
      <c:layout/>
      <c:doughnut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594A-4A66-86E6-4FC916BF7411}"/>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594A-4A66-86E6-4FC916BF7411}"/>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5-594A-4A66-86E6-4FC916BF7411}"/>
              </c:ext>
            </c:extLst>
          </c:dPt>
          <c:dLbls>
            <c:dLbl>
              <c:idx val="0"/>
              <c:layout>
                <c:manualLayout>
                  <c:x val="6.9962489577547637E-2"/>
                  <c:y val="-3.6857541490732768E-2"/>
                </c:manualLayout>
              </c:layout>
              <c:showLegendKey val="1"/>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594A-4A66-86E6-4FC916BF7411}"/>
                </c:ext>
              </c:extLst>
            </c:dLbl>
            <c:dLbl>
              <c:idx val="1"/>
              <c:layout>
                <c:manualLayout>
                  <c:x val="-7.996657866172513E-2"/>
                  <c:y val="0.10351061217581181"/>
                </c:manualLayout>
              </c:layout>
              <c:showLegendKey val="1"/>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594A-4A66-86E6-4FC916BF7411}"/>
                </c:ext>
              </c:extLst>
            </c:dLbl>
            <c:dLbl>
              <c:idx val="2"/>
              <c:layout>
                <c:manualLayout>
                  <c:x val="-6.8293782253868382E-2"/>
                  <c:y val="-0.11562110372349936"/>
                </c:manualLayout>
              </c:layout>
              <c:showLegendKey val="1"/>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594A-4A66-86E6-4FC916BF7411}"/>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fr-FR"/>
              </a:p>
            </c:txPr>
            <c:showLegendKey val="1"/>
            <c:showVal val="1"/>
            <c:showCatName val="1"/>
            <c:showSerName val="0"/>
            <c:showPercent val="1"/>
            <c:showBubbleSize val="0"/>
            <c:separator>
</c:separator>
            <c:showLeaderLines val="0"/>
            <c:extLst>
              <c:ext xmlns:c15="http://schemas.microsoft.com/office/drawing/2012/chart" uri="{CE6537A1-D6FC-4f65-9D91-7224C49458BB}"/>
            </c:extLst>
          </c:dLbls>
          <c:cat>
            <c:strRef>
              <c:f>'Workforce - Effectif'!$B$69:$C$71</c:f>
              <c:strCache>
                <c:ptCount val="3"/>
                <c:pt idx="0">
                  <c:v>&lt;30</c:v>
                </c:pt>
                <c:pt idx="1">
                  <c:v>30-50</c:v>
                </c:pt>
                <c:pt idx="2">
                  <c:v>50 &lt;</c:v>
                </c:pt>
              </c:strCache>
            </c:strRef>
          </c:cat>
          <c:val>
            <c:numRef>
              <c:f>'Workforce - Effectif'!$J$69:$J$71</c:f>
              <c:numCache>
                <c:formatCode>General</c:formatCode>
                <c:ptCount val="3"/>
                <c:pt idx="0">
                  <c:v>68</c:v>
                </c:pt>
                <c:pt idx="1">
                  <c:v>76</c:v>
                </c:pt>
                <c:pt idx="2">
                  <c:v>22</c:v>
                </c:pt>
              </c:numCache>
            </c:numRef>
          </c:val>
          <c:extLst>
            <c:ext xmlns:c16="http://schemas.microsoft.com/office/drawing/2014/chart" uri="{C3380CC4-5D6E-409C-BE32-E72D297353CC}">
              <c16:uniqueId val="{0000000A-594A-4A66-86E6-4FC916BF7411}"/>
            </c:ext>
          </c:extLst>
        </c:ser>
        <c:dLbls>
          <c:showLegendKey val="0"/>
          <c:showVal val="0"/>
          <c:showCatName val="0"/>
          <c:showSerName val="0"/>
          <c:showPercent val="1"/>
          <c:showBubbleSize val="0"/>
          <c:showLeaderLines val="0"/>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r>
              <a:rPr lang="fr-CA"/>
              <a:t>Employees by place of residence - Windfall</a:t>
            </a:r>
            <a:r>
              <a:rPr lang="fr-CA" baseline="0"/>
              <a:t> lake Project</a:t>
            </a:r>
          </a:p>
          <a:p>
            <a:pPr>
              <a:defRPr/>
            </a:pPr>
            <a:r>
              <a:rPr lang="fr-CA"/>
              <a:t> Employés par lieu de résidence - Projet Lac Windfall</a:t>
            </a:r>
          </a:p>
          <a:p>
            <a:pPr>
              <a:defRPr/>
            </a:pPr>
            <a:r>
              <a:rPr lang="fr-CA"/>
              <a:t>2019</a:t>
            </a:r>
          </a:p>
        </c:rich>
      </c:tx>
      <c:overlay val="0"/>
      <c:spPr>
        <a:noFill/>
        <a:ln>
          <a:noFill/>
        </a:ln>
        <a:effectLst/>
      </c:spPr>
      <c:txPr>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endParaRPr lang="fr-FR"/>
        </a:p>
      </c:txPr>
    </c:title>
    <c:autoTitleDeleted val="0"/>
    <c:plotArea>
      <c:layout/>
      <c:doughnut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A2E3-4184-85C7-8F6D32D0BCC4}"/>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A2E3-4184-85C7-8F6D32D0BCC4}"/>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5-A2E3-4184-85C7-8F6D32D0BCC4}"/>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7-A2E3-4184-85C7-8F6D32D0BCC4}"/>
              </c:ext>
            </c:extLst>
          </c:dPt>
          <c:dPt>
            <c:idx val="4"/>
            <c:bubble3D val="0"/>
            <c:spPr>
              <a:solidFill>
                <a:schemeClr val="accent5"/>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9-A2E3-4184-85C7-8F6D32D0BCC4}"/>
              </c:ext>
            </c:extLst>
          </c:dPt>
          <c:dLbls>
            <c:dLbl>
              <c:idx val="0"/>
              <c:layout>
                <c:manualLayout>
                  <c:x val="8.2585532035603926E-2"/>
                  <c:y val="-8.0474792221826241E-2"/>
                </c:manualLayout>
              </c:layout>
              <c:showLegendKey val="1"/>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A2E3-4184-85C7-8F6D32D0BCC4}"/>
                </c:ext>
              </c:extLst>
            </c:dLbl>
            <c:dLbl>
              <c:idx val="1"/>
              <c:layout>
                <c:manualLayout>
                  <c:x val="9.8167707891378242E-2"/>
                  <c:y val="-4.0237396110913037E-2"/>
                </c:manualLayout>
              </c:layout>
              <c:showLegendKey val="1"/>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A2E3-4184-85C7-8F6D32D0BCC4}"/>
                </c:ext>
              </c:extLst>
            </c:dLbl>
            <c:dLbl>
              <c:idx val="2"/>
              <c:layout>
                <c:manualLayout>
                  <c:x val="0.13400671235965919"/>
                  <c:y val="2.5866897499872702E-2"/>
                </c:manualLayout>
              </c:layout>
              <c:showLegendKey val="1"/>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A2E3-4184-85C7-8F6D32D0BCC4}"/>
                </c:ext>
              </c:extLst>
            </c:dLbl>
            <c:dLbl>
              <c:idx val="3"/>
              <c:layout>
                <c:manualLayout>
                  <c:x val="-0.1246574068461946"/>
                  <c:y val="-0.11208988916611504"/>
                </c:manualLayout>
              </c:layout>
              <c:showLegendKey val="1"/>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A2E3-4184-85C7-8F6D32D0BCC4}"/>
                </c:ext>
              </c:extLst>
            </c:dLbl>
            <c:dLbl>
              <c:idx val="4"/>
              <c:layout>
                <c:manualLayout>
                  <c:x val="4.6746527567322976E-2"/>
                  <c:y val="-0.12933448749936355"/>
                </c:manualLayout>
              </c:layout>
              <c:showLegendKey val="1"/>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9-A2E3-4184-85C7-8F6D32D0BCC4}"/>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fr-FR"/>
              </a:p>
            </c:txPr>
            <c:showLegendKey val="1"/>
            <c:showVal val="1"/>
            <c:showCatName val="1"/>
            <c:showSerName val="0"/>
            <c:showPercent val="1"/>
            <c:showBubbleSize val="0"/>
            <c:separator>
</c:separator>
            <c:showLeaderLines val="0"/>
            <c:extLst>
              <c:ext xmlns:c15="http://schemas.microsoft.com/office/drawing/2012/chart" uri="{CE6537A1-D6FC-4f65-9D91-7224C49458BB}"/>
            </c:extLst>
          </c:dLbls>
          <c:cat>
            <c:strRef>
              <c:f>'Workforce - Effectif'!$B$41:$C$45</c:f>
              <c:strCache>
                <c:ptCount val="5"/>
                <c:pt idx="0">
                  <c:v>First Nations / Premières Nations</c:v>
                </c:pt>
                <c:pt idx="1">
                  <c:v>Nord-du-Québec</c:v>
                </c:pt>
                <c:pt idx="2">
                  <c:v>Abitibi-Témiscamingue</c:v>
                </c:pt>
                <c:pt idx="3">
                  <c:v>Québec (Other - Autre)</c:v>
                </c:pt>
                <c:pt idx="4">
                  <c:v>Ontario</c:v>
                </c:pt>
              </c:strCache>
            </c:strRef>
          </c:cat>
          <c:val>
            <c:numRef>
              <c:f>'Workforce - Effectif'!$D$41:$D$45</c:f>
              <c:numCache>
                <c:formatCode>General</c:formatCode>
                <c:ptCount val="5"/>
                <c:pt idx="0">
                  <c:v>23</c:v>
                </c:pt>
                <c:pt idx="1">
                  <c:v>5</c:v>
                </c:pt>
                <c:pt idx="2">
                  <c:v>24</c:v>
                </c:pt>
                <c:pt idx="3">
                  <c:v>63</c:v>
                </c:pt>
                <c:pt idx="4">
                  <c:v>2</c:v>
                </c:pt>
              </c:numCache>
            </c:numRef>
          </c:val>
          <c:extLst>
            <c:ext xmlns:c16="http://schemas.microsoft.com/office/drawing/2014/chart" uri="{C3380CC4-5D6E-409C-BE32-E72D297353CC}">
              <c16:uniqueId val="{0000000A-A2E3-4184-85C7-8F6D32D0BCC4}"/>
            </c:ext>
          </c:extLst>
        </c:ser>
        <c:dLbls>
          <c:showLegendKey val="0"/>
          <c:showVal val="0"/>
          <c:showCatName val="0"/>
          <c:showSerName val="0"/>
          <c:showPercent val="1"/>
          <c:showBubbleSize val="0"/>
          <c:showLeaderLines val="0"/>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12.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13.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8" Type="http://schemas.openxmlformats.org/officeDocument/2006/relationships/chart" Target="../charts/chart10.xml"/><Relationship Id="rId3" Type="http://schemas.openxmlformats.org/officeDocument/2006/relationships/chart" Target="../charts/chart5.xml"/><Relationship Id="rId7" Type="http://schemas.openxmlformats.org/officeDocument/2006/relationships/chart" Target="../charts/chart9.xml"/><Relationship Id="rId2" Type="http://schemas.openxmlformats.org/officeDocument/2006/relationships/chart" Target="../charts/chart4.xml"/><Relationship Id="rId1" Type="http://schemas.openxmlformats.org/officeDocument/2006/relationships/chart" Target="../charts/chart3.xml"/><Relationship Id="rId6" Type="http://schemas.openxmlformats.org/officeDocument/2006/relationships/chart" Target="../charts/chart8.xml"/><Relationship Id="rId5" Type="http://schemas.openxmlformats.org/officeDocument/2006/relationships/chart" Target="../charts/chart7.xml"/><Relationship Id="rId4" Type="http://schemas.openxmlformats.org/officeDocument/2006/relationships/chart" Target="../charts/chart6.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chart" Target="../charts/chart11.xml"/><Relationship Id="rId5" Type="http://schemas.openxmlformats.org/officeDocument/2006/relationships/chart" Target="../charts/chart15.xml"/><Relationship Id="rId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editAs="oneCell">
    <xdr:from>
      <xdr:col>1</xdr:col>
      <xdr:colOff>1417320</xdr:colOff>
      <xdr:row>0</xdr:row>
      <xdr:rowOff>0</xdr:rowOff>
    </xdr:from>
    <xdr:to>
      <xdr:col>1</xdr:col>
      <xdr:colOff>5885675</xdr:colOff>
      <xdr:row>0</xdr:row>
      <xdr:rowOff>1769972</xdr:rowOff>
    </xdr:to>
    <xdr:pic>
      <xdr:nvPicPr>
        <xdr:cNvPr id="3" name="Image 2">
          <a:extLst>
            <a:ext uri="{FF2B5EF4-FFF2-40B4-BE49-F238E27FC236}">
              <a16:creationId xmlns:a16="http://schemas.microsoft.com/office/drawing/2014/main" id="{D4176F5D-DF0D-45FB-8B73-6667C3817C5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11070" y="0"/>
          <a:ext cx="4468355" cy="1769972"/>
        </a:xfrm>
        <a:prstGeom prst="rect">
          <a:avLst/>
        </a:prstGeom>
      </xdr:spPr>
    </xdr:pic>
    <xdr:clientData/>
  </xdr:twoCellAnchor>
  <xdr:twoCellAnchor editAs="oneCell">
    <xdr:from>
      <xdr:col>3</xdr:col>
      <xdr:colOff>1408570</xdr:colOff>
      <xdr:row>0</xdr:row>
      <xdr:rowOff>0</xdr:rowOff>
    </xdr:from>
    <xdr:to>
      <xdr:col>3</xdr:col>
      <xdr:colOff>5884545</xdr:colOff>
      <xdr:row>0</xdr:row>
      <xdr:rowOff>1769972</xdr:rowOff>
    </xdr:to>
    <xdr:pic>
      <xdr:nvPicPr>
        <xdr:cNvPr id="5" name="Image 4">
          <a:extLst>
            <a:ext uri="{FF2B5EF4-FFF2-40B4-BE49-F238E27FC236}">
              <a16:creationId xmlns:a16="http://schemas.microsoft.com/office/drawing/2014/main" id="{BFD28E12-C27E-49B2-B79A-DBBF8531F85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866770" y="0"/>
          <a:ext cx="4475975" cy="17699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432695</xdr:colOff>
      <xdr:row>12</xdr:row>
      <xdr:rowOff>1121</xdr:rowOff>
    </xdr:from>
    <xdr:to>
      <xdr:col>12</xdr:col>
      <xdr:colOff>8832769</xdr:colOff>
      <xdr:row>37</xdr:row>
      <xdr:rowOff>42333</xdr:rowOff>
    </xdr:to>
    <xdr:graphicFrame macro="">
      <xdr:nvGraphicFramePr>
        <xdr:cNvPr id="5" name="Graphique 4">
          <a:extLst>
            <a:ext uri="{FF2B5EF4-FFF2-40B4-BE49-F238E27FC236}">
              <a16:creationId xmlns:a16="http://schemas.microsoft.com/office/drawing/2014/main" id="{FCDBC9E4-010D-495D-97FA-00B34898364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9036945</xdr:colOff>
      <xdr:row>11</xdr:row>
      <xdr:rowOff>178086</xdr:rowOff>
    </xdr:from>
    <xdr:to>
      <xdr:col>22</xdr:col>
      <xdr:colOff>35042</xdr:colOff>
      <xdr:row>37</xdr:row>
      <xdr:rowOff>52917</xdr:rowOff>
    </xdr:to>
    <xdr:graphicFrame macro="">
      <xdr:nvGraphicFramePr>
        <xdr:cNvPr id="6" name="Graphique 5">
          <a:extLst>
            <a:ext uri="{FF2B5EF4-FFF2-40B4-BE49-F238E27FC236}">
              <a16:creationId xmlns:a16="http://schemas.microsoft.com/office/drawing/2014/main" id="{CD8BA5B8-9789-4F13-A765-7788915F92E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12</xdr:col>
      <xdr:colOff>59532</xdr:colOff>
      <xdr:row>8</xdr:row>
      <xdr:rowOff>180974</xdr:rowOff>
    </xdr:from>
    <xdr:to>
      <xdr:col>16</xdr:col>
      <xdr:colOff>619126</xdr:colOff>
      <xdr:row>26</xdr:row>
      <xdr:rowOff>327106</xdr:rowOff>
    </xdr:to>
    <xdr:graphicFrame macro="">
      <xdr:nvGraphicFramePr>
        <xdr:cNvPr id="2" name="Graphique 1">
          <a:extLst>
            <a:ext uri="{FF2B5EF4-FFF2-40B4-BE49-F238E27FC236}">
              <a16:creationId xmlns:a16="http://schemas.microsoft.com/office/drawing/2014/main" id="{5868EB77-2656-40BF-AF1D-1829B8F2A9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83344</xdr:colOff>
      <xdr:row>8</xdr:row>
      <xdr:rowOff>154781</xdr:rowOff>
    </xdr:from>
    <xdr:to>
      <xdr:col>25</xdr:col>
      <xdr:colOff>226218</xdr:colOff>
      <xdr:row>26</xdr:row>
      <xdr:rowOff>321469</xdr:rowOff>
    </xdr:to>
    <xdr:graphicFrame macro="">
      <xdr:nvGraphicFramePr>
        <xdr:cNvPr id="3" name="Graphique 2">
          <a:extLst>
            <a:ext uri="{FF2B5EF4-FFF2-40B4-BE49-F238E27FC236}">
              <a16:creationId xmlns:a16="http://schemas.microsoft.com/office/drawing/2014/main" id="{AAE7D3F5-1095-4C90-9138-277A2B4A13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25</xdr:col>
      <xdr:colOff>396874</xdr:colOff>
      <xdr:row>9</xdr:row>
      <xdr:rowOff>15875</xdr:rowOff>
    </xdr:from>
    <xdr:to>
      <xdr:col>34</xdr:col>
      <xdr:colOff>337343</xdr:colOff>
      <xdr:row>27</xdr:row>
      <xdr:rowOff>11113</xdr:rowOff>
    </xdr:to>
    <xdr:graphicFrame macro="">
      <xdr:nvGraphicFramePr>
        <xdr:cNvPr id="4" name="Graphique 3">
          <a:extLst>
            <a:ext uri="{FF2B5EF4-FFF2-40B4-BE49-F238E27FC236}">
              <a16:creationId xmlns:a16="http://schemas.microsoft.com/office/drawing/2014/main" id="{46F33542-945F-4DFF-BF23-E808E48F2C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59530</xdr:colOff>
      <xdr:row>27</xdr:row>
      <xdr:rowOff>119063</xdr:rowOff>
    </xdr:from>
    <xdr:to>
      <xdr:col>19</xdr:col>
      <xdr:colOff>460374</xdr:colOff>
      <xdr:row>45</xdr:row>
      <xdr:rowOff>15875</xdr:rowOff>
    </xdr:to>
    <xdr:graphicFrame macro="">
      <xdr:nvGraphicFramePr>
        <xdr:cNvPr id="5" name="Graphique 4">
          <a:extLst>
            <a:ext uri="{FF2B5EF4-FFF2-40B4-BE49-F238E27FC236}">
              <a16:creationId xmlns:a16="http://schemas.microsoft.com/office/drawing/2014/main" id="{623073A8-B3F7-48B6-BE07-F4EAB4041F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20</xdr:col>
      <xdr:colOff>6348</xdr:colOff>
      <xdr:row>45</xdr:row>
      <xdr:rowOff>65247</xdr:rowOff>
    </xdr:from>
    <xdr:to>
      <xdr:col>31</xdr:col>
      <xdr:colOff>95250</xdr:colOff>
      <xdr:row>66</xdr:row>
      <xdr:rowOff>390979</xdr:rowOff>
    </xdr:to>
    <xdr:graphicFrame macro="">
      <xdr:nvGraphicFramePr>
        <xdr:cNvPr id="6" name="Graphique 5">
          <a:extLst>
            <a:ext uri="{FF2B5EF4-FFF2-40B4-BE49-F238E27FC236}">
              <a16:creationId xmlns:a16="http://schemas.microsoft.com/office/drawing/2014/main" id="{259B389C-0D70-438D-B697-C07B38EDBC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17869</xdr:colOff>
      <xdr:row>67</xdr:row>
      <xdr:rowOff>134531</xdr:rowOff>
    </xdr:from>
    <xdr:to>
      <xdr:col>19</xdr:col>
      <xdr:colOff>571499</xdr:colOff>
      <xdr:row>89</xdr:row>
      <xdr:rowOff>71566</xdr:rowOff>
    </xdr:to>
    <xdr:graphicFrame macro="">
      <xdr:nvGraphicFramePr>
        <xdr:cNvPr id="7" name="Graphique 6">
          <a:extLst>
            <a:ext uri="{FF2B5EF4-FFF2-40B4-BE49-F238E27FC236}">
              <a16:creationId xmlns:a16="http://schemas.microsoft.com/office/drawing/2014/main" id="{A5DEFD85-55F1-45D6-8E48-D4DFC4EDFA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19</xdr:col>
      <xdr:colOff>698500</xdr:colOff>
      <xdr:row>27</xdr:row>
      <xdr:rowOff>114300</xdr:rowOff>
    </xdr:from>
    <xdr:to>
      <xdr:col>29</xdr:col>
      <xdr:colOff>412750</xdr:colOff>
      <xdr:row>44</xdr:row>
      <xdr:rowOff>142875</xdr:rowOff>
    </xdr:to>
    <xdr:graphicFrame macro="">
      <xdr:nvGraphicFramePr>
        <xdr:cNvPr id="9" name="Graphique 8">
          <a:extLst>
            <a:ext uri="{FF2B5EF4-FFF2-40B4-BE49-F238E27FC236}">
              <a16:creationId xmlns:a16="http://schemas.microsoft.com/office/drawing/2014/main" id="{71046A6E-0EA3-4FFF-BA14-82B7ECD592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xdr:col>
      <xdr:colOff>47625</xdr:colOff>
      <xdr:row>45</xdr:row>
      <xdr:rowOff>95250</xdr:rowOff>
    </xdr:from>
    <xdr:to>
      <xdr:col>19</xdr:col>
      <xdr:colOff>587375</xdr:colOff>
      <xdr:row>66</xdr:row>
      <xdr:rowOff>396875</xdr:rowOff>
    </xdr:to>
    <xdr:graphicFrame macro="">
      <xdr:nvGraphicFramePr>
        <xdr:cNvPr id="10" name="Graphique 9">
          <a:extLst>
            <a:ext uri="{FF2B5EF4-FFF2-40B4-BE49-F238E27FC236}">
              <a16:creationId xmlns:a16="http://schemas.microsoft.com/office/drawing/2014/main" id="{8F7A4E96-BF75-4E2D-ADC1-712DA71776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8</xdr:col>
      <xdr:colOff>5240020</xdr:colOff>
      <xdr:row>1</xdr:row>
      <xdr:rowOff>4234</xdr:rowOff>
    </xdr:from>
    <xdr:to>
      <xdr:col>9</xdr:col>
      <xdr:colOff>2228850</xdr:colOff>
      <xdr:row>17</xdr:row>
      <xdr:rowOff>95251</xdr:rowOff>
    </xdr:to>
    <xdr:graphicFrame macro="">
      <xdr:nvGraphicFramePr>
        <xdr:cNvPr id="2" name="Graphique 1">
          <a:extLst>
            <a:ext uri="{FF2B5EF4-FFF2-40B4-BE49-F238E27FC236}">
              <a16:creationId xmlns:a16="http://schemas.microsoft.com/office/drawing/2014/main" id="{52064AAB-467E-4F14-B6A9-CEFB2D123C8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5226050</xdr:colOff>
      <xdr:row>17</xdr:row>
      <xdr:rowOff>172720</xdr:rowOff>
    </xdr:from>
    <xdr:to>
      <xdr:col>9</xdr:col>
      <xdr:colOff>2203450</xdr:colOff>
      <xdr:row>31</xdr:row>
      <xdr:rowOff>165100</xdr:rowOff>
    </xdr:to>
    <xdr:graphicFrame macro="">
      <xdr:nvGraphicFramePr>
        <xdr:cNvPr id="5" name="Graphique 4">
          <a:extLst>
            <a:ext uri="{FF2B5EF4-FFF2-40B4-BE49-F238E27FC236}">
              <a16:creationId xmlns:a16="http://schemas.microsoft.com/office/drawing/2014/main" id="{084D66A4-4655-4E10-8059-6596F826DF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5224780</xdr:colOff>
      <xdr:row>31</xdr:row>
      <xdr:rowOff>259080</xdr:rowOff>
    </xdr:from>
    <xdr:to>
      <xdr:col>9</xdr:col>
      <xdr:colOff>2190750</xdr:colOff>
      <xdr:row>46</xdr:row>
      <xdr:rowOff>62230</xdr:rowOff>
    </xdr:to>
    <xdr:graphicFrame macro="">
      <xdr:nvGraphicFramePr>
        <xdr:cNvPr id="6" name="Graphique 5">
          <a:extLst>
            <a:ext uri="{FF2B5EF4-FFF2-40B4-BE49-F238E27FC236}">
              <a16:creationId xmlns:a16="http://schemas.microsoft.com/office/drawing/2014/main" id="{559913FB-B7D9-404D-8FA9-F3CA265127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315595</xdr:colOff>
      <xdr:row>6</xdr:row>
      <xdr:rowOff>55880</xdr:rowOff>
    </xdr:from>
    <xdr:to>
      <xdr:col>8</xdr:col>
      <xdr:colOff>3435350</xdr:colOff>
      <xdr:row>19</xdr:row>
      <xdr:rowOff>259079</xdr:rowOff>
    </xdr:to>
    <xdr:graphicFrame macro="">
      <xdr:nvGraphicFramePr>
        <xdr:cNvPr id="4" name="Graphique 3">
          <a:extLst>
            <a:ext uri="{FF2B5EF4-FFF2-40B4-BE49-F238E27FC236}">
              <a16:creationId xmlns:a16="http://schemas.microsoft.com/office/drawing/2014/main" id="{F1C73626-3088-47D9-835F-0483184768D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290830</xdr:colOff>
      <xdr:row>29</xdr:row>
      <xdr:rowOff>71120</xdr:rowOff>
    </xdr:from>
    <xdr:to>
      <xdr:col>8</xdr:col>
      <xdr:colOff>3409315</xdr:colOff>
      <xdr:row>42</xdr:row>
      <xdr:rowOff>153669</xdr:rowOff>
    </xdr:to>
    <xdr:graphicFrame macro="">
      <xdr:nvGraphicFramePr>
        <xdr:cNvPr id="9" name="Graphique 8">
          <a:extLst>
            <a:ext uri="{FF2B5EF4-FFF2-40B4-BE49-F238E27FC236}">
              <a16:creationId xmlns:a16="http://schemas.microsoft.com/office/drawing/2014/main" id="{0ADCC156-DD84-467E-9E00-25E20F7649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A1D225-7485-46F2-B9F4-67DBCBB73443}">
  <dimension ref="B1:L14"/>
  <sheetViews>
    <sheetView showGridLines="0" tabSelected="1" workbookViewId="0">
      <selection activeCell="B20" sqref="B20"/>
    </sheetView>
  </sheetViews>
  <sheetFormatPr baseColWidth="10" defaultRowHeight="14.4" x14ac:dyDescent="0.55000000000000004"/>
  <cols>
    <col min="2" max="2" width="100.68359375" customWidth="1"/>
    <col min="3" max="3" width="5.15625" style="20" customWidth="1"/>
    <col min="4" max="4" width="100.68359375" customWidth="1"/>
    <col min="7" max="7" width="15" customWidth="1"/>
    <col min="8" max="8" width="9.26171875" customWidth="1"/>
    <col min="9" max="9" width="12.68359375" customWidth="1"/>
    <col min="10" max="10" width="14.26171875" customWidth="1"/>
    <col min="11" max="11" width="16.41796875" customWidth="1"/>
    <col min="12" max="12" width="13.83984375" customWidth="1"/>
  </cols>
  <sheetData>
    <row r="1" spans="2:12" s="20" customFormat="1" ht="139.5" customHeight="1" x14ac:dyDescent="0.55000000000000004">
      <c r="B1" s="111"/>
      <c r="C1" s="112"/>
      <c r="D1" s="111"/>
    </row>
    <row r="3" spans="2:12" s="20" customFormat="1" x14ac:dyDescent="0.55000000000000004">
      <c r="B3" s="14" t="s">
        <v>22</v>
      </c>
      <c r="C3" s="25"/>
      <c r="D3" s="14" t="s">
        <v>38</v>
      </c>
    </row>
    <row r="4" spans="2:12" x14ac:dyDescent="0.55000000000000004">
      <c r="B4" s="14" t="s">
        <v>23</v>
      </c>
      <c r="C4" s="25"/>
      <c r="D4" s="14" t="s">
        <v>31</v>
      </c>
    </row>
    <row r="5" spans="2:12" x14ac:dyDescent="0.55000000000000004">
      <c r="B5" s="14" t="s">
        <v>433</v>
      </c>
      <c r="C5" s="25"/>
      <c r="D5" s="14" t="s">
        <v>434</v>
      </c>
    </row>
    <row r="6" spans="2:12" s="13" customFormat="1" x14ac:dyDescent="0.55000000000000004">
      <c r="C6" s="20"/>
    </row>
    <row r="7" spans="2:12" ht="45.6" customHeight="1" x14ac:dyDescent="0.55000000000000004">
      <c r="B7" s="16" t="s">
        <v>24</v>
      </c>
      <c r="C7" s="16"/>
      <c r="D7" s="17" t="s">
        <v>32</v>
      </c>
      <c r="E7" s="17"/>
      <c r="F7" s="17"/>
      <c r="G7" s="17"/>
      <c r="H7" s="17"/>
      <c r="I7" s="17"/>
      <c r="J7" s="17"/>
      <c r="K7" s="17"/>
      <c r="L7" s="17"/>
    </row>
    <row r="8" spans="2:12" ht="54.4" customHeight="1" x14ac:dyDescent="0.55000000000000004">
      <c r="B8" s="16" t="s">
        <v>25</v>
      </c>
      <c r="C8" s="16"/>
      <c r="D8" s="17" t="s">
        <v>33</v>
      </c>
      <c r="E8" s="17"/>
      <c r="F8" s="17"/>
      <c r="G8" s="17"/>
      <c r="H8" s="17"/>
      <c r="I8" s="17"/>
      <c r="J8" s="17"/>
      <c r="K8" s="17"/>
      <c r="L8" s="17"/>
    </row>
    <row r="9" spans="2:12" ht="28" customHeight="1" x14ac:dyDescent="0.55000000000000004">
      <c r="B9" s="16" t="s">
        <v>26</v>
      </c>
      <c r="C9" s="16"/>
      <c r="D9" s="17" t="s">
        <v>34</v>
      </c>
      <c r="E9" s="17"/>
      <c r="F9" s="17"/>
      <c r="G9" s="17"/>
      <c r="H9" s="17"/>
      <c r="I9" s="17"/>
      <c r="J9" s="17"/>
      <c r="K9" s="17"/>
      <c r="L9" s="17"/>
    </row>
    <row r="10" spans="2:12" ht="27.4" customHeight="1" x14ac:dyDescent="0.55000000000000004">
      <c r="B10" s="16" t="s">
        <v>27</v>
      </c>
      <c r="C10" s="16"/>
      <c r="D10" s="15" t="s">
        <v>35</v>
      </c>
      <c r="E10" s="15"/>
      <c r="F10" s="15"/>
      <c r="G10" s="15"/>
      <c r="H10" s="15"/>
      <c r="I10" s="15"/>
      <c r="J10" s="15"/>
      <c r="K10" s="15"/>
      <c r="L10" s="15"/>
    </row>
    <row r="11" spans="2:12" ht="28.8" x14ac:dyDescent="0.55000000000000004">
      <c r="B11" s="18" t="s">
        <v>29</v>
      </c>
      <c r="C11" s="18"/>
      <c r="D11" s="17" t="s">
        <v>36</v>
      </c>
    </row>
    <row r="12" spans="2:12" ht="48.4" customHeight="1" x14ac:dyDescent="0.55000000000000004">
      <c r="B12" s="16" t="s">
        <v>28</v>
      </c>
      <c r="C12" s="16"/>
      <c r="D12" s="17" t="s">
        <v>424</v>
      </c>
    </row>
    <row r="13" spans="2:12" ht="46.15" customHeight="1" x14ac:dyDescent="0.55000000000000004">
      <c r="B13" s="16" t="s">
        <v>425</v>
      </c>
      <c r="C13" s="16"/>
      <c r="D13" s="17" t="s">
        <v>426</v>
      </c>
    </row>
    <row r="14" spans="2:12" ht="41.5" customHeight="1" x14ac:dyDescent="0.55000000000000004">
      <c r="B14" s="16" t="s">
        <v>30</v>
      </c>
      <c r="C14" s="16"/>
      <c r="D14" s="17" t="s">
        <v>37</v>
      </c>
    </row>
  </sheetData>
  <sheetProtection algorithmName="SHA-512" hashValue="KAt87eYXE54EunoXLtK33UsZd/CTo97eBHmbhrpMlndU0A2s6DeH2KmufZNhlh1y5OvHbtiIarRlUPj0ijkNuA==" saltValue="3gCxyxeOVcTb8z/WhUPNsA==" spinCount="100000" sheet="1" objects="1" scenarios="1" selectLockedCells="1" selectUnlockedCells="1"/>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8B246-7B4C-4445-AA50-4BC549186C56}">
  <dimension ref="A1:M88"/>
  <sheetViews>
    <sheetView showGridLines="0" zoomScale="60" zoomScaleNormal="60" workbookViewId="0">
      <selection activeCell="J46" sqref="J46"/>
    </sheetView>
  </sheetViews>
  <sheetFormatPr baseColWidth="10" defaultRowHeight="14.4" x14ac:dyDescent="0.55000000000000004"/>
  <cols>
    <col min="1" max="1" width="38.26171875" bestFit="1" customWidth="1"/>
    <col min="2" max="2" width="30.68359375" customWidth="1"/>
    <col min="3" max="3" width="6.26171875" customWidth="1"/>
    <col min="4" max="4" width="7.68359375" bestFit="1" customWidth="1"/>
    <col min="5" max="5" width="6.26171875" customWidth="1"/>
    <col min="6" max="6" width="7" bestFit="1" customWidth="1"/>
    <col min="7" max="10" width="6.26171875" customWidth="1"/>
    <col min="11" max="11" width="4.26171875" customWidth="1"/>
    <col min="13" max="13" width="173.26171875" bestFit="1" customWidth="1"/>
  </cols>
  <sheetData>
    <row r="1" spans="1:13" x14ac:dyDescent="0.55000000000000004">
      <c r="A1" s="25" t="s">
        <v>55</v>
      </c>
      <c r="B1" s="250"/>
      <c r="C1" s="20"/>
      <c r="D1" s="20"/>
      <c r="E1" s="20"/>
      <c r="F1" s="20"/>
      <c r="G1" s="20"/>
      <c r="H1" s="20"/>
      <c r="I1" s="20"/>
      <c r="J1" s="20"/>
    </row>
    <row r="2" spans="1:13" x14ac:dyDescent="0.55000000000000004">
      <c r="A2" s="25" t="s">
        <v>56</v>
      </c>
      <c r="B2" s="250"/>
      <c r="C2" s="20"/>
      <c r="D2" s="20"/>
      <c r="E2" s="20"/>
      <c r="F2" s="20"/>
      <c r="G2" s="20"/>
      <c r="H2" s="20"/>
      <c r="I2" s="20"/>
      <c r="J2" s="20"/>
    </row>
    <row r="3" spans="1:13" s="20" customFormat="1" x14ac:dyDescent="0.55000000000000004">
      <c r="A3" s="25"/>
      <c r="B3" s="97"/>
    </row>
    <row r="4" spans="1:13" s="20" customFormat="1" x14ac:dyDescent="0.55000000000000004">
      <c r="A4" s="25"/>
      <c r="B4" s="53" t="s">
        <v>234</v>
      </c>
    </row>
    <row r="5" spans="1:13" s="20" customFormat="1" x14ac:dyDescent="0.55000000000000004">
      <c r="A5" s="25"/>
      <c r="B5" s="250" t="s">
        <v>96</v>
      </c>
      <c r="C5" s="250"/>
      <c r="D5" s="250"/>
      <c r="E5" s="250"/>
      <c r="F5" s="250"/>
      <c r="G5" s="250"/>
      <c r="H5" s="250"/>
      <c r="I5" s="250"/>
      <c r="J5" s="250"/>
      <c r="K5" s="250"/>
      <c r="L5" s="250"/>
      <c r="M5" s="250"/>
    </row>
    <row r="6" spans="1:13" s="20" customFormat="1" x14ac:dyDescent="0.55000000000000004">
      <c r="A6" s="25"/>
      <c r="B6" s="250" t="s">
        <v>97</v>
      </c>
      <c r="C6" s="250"/>
      <c r="D6" s="250"/>
      <c r="E6" s="250"/>
      <c r="F6" s="250"/>
      <c r="G6" s="250"/>
      <c r="H6" s="250"/>
      <c r="I6" s="250"/>
      <c r="J6" s="250"/>
      <c r="K6" s="250"/>
      <c r="L6" s="250"/>
      <c r="M6" s="250"/>
    </row>
    <row r="7" spans="1:13" s="20" customFormat="1" x14ac:dyDescent="0.55000000000000004">
      <c r="A7" s="25"/>
      <c r="B7" s="250" t="s">
        <v>111</v>
      </c>
      <c r="C7" s="250"/>
      <c r="D7" s="250"/>
      <c r="E7" s="250"/>
      <c r="F7" s="250"/>
      <c r="G7" s="250"/>
      <c r="H7" s="250"/>
      <c r="I7" s="250"/>
      <c r="J7" s="250"/>
      <c r="K7" s="250"/>
      <c r="L7" s="250"/>
      <c r="M7" s="250"/>
    </row>
    <row r="8" spans="1:13" s="20" customFormat="1" x14ac:dyDescent="0.55000000000000004">
      <c r="A8" s="25"/>
      <c r="B8" s="250" t="s">
        <v>110</v>
      </c>
      <c r="C8" s="250"/>
      <c r="D8" s="250"/>
      <c r="E8" s="250"/>
      <c r="F8" s="250"/>
      <c r="G8" s="250"/>
      <c r="H8" s="250"/>
      <c r="I8" s="250"/>
      <c r="J8" s="250"/>
      <c r="K8" s="250"/>
      <c r="L8" s="250"/>
      <c r="M8" s="250"/>
    </row>
    <row r="9" spans="1:13" s="20" customFormat="1" x14ac:dyDescent="0.55000000000000004">
      <c r="A9" s="25"/>
      <c r="B9" s="250" t="s">
        <v>376</v>
      </c>
      <c r="C9" s="250"/>
      <c r="D9" s="250"/>
      <c r="E9" s="250"/>
      <c r="F9" s="250"/>
      <c r="G9" s="250"/>
      <c r="H9" s="250"/>
      <c r="I9" s="250"/>
      <c r="J9" s="250"/>
      <c r="K9" s="250"/>
      <c r="L9" s="250"/>
      <c r="M9" s="250"/>
    </row>
    <row r="10" spans="1:13" s="20" customFormat="1" x14ac:dyDescent="0.55000000000000004">
      <c r="A10" s="25"/>
      <c r="B10" s="250" t="s">
        <v>377</v>
      </c>
      <c r="C10" s="250"/>
      <c r="D10" s="250"/>
      <c r="E10" s="250"/>
      <c r="F10" s="250"/>
      <c r="G10" s="250"/>
      <c r="H10" s="250"/>
      <c r="I10" s="250"/>
      <c r="J10" s="250"/>
      <c r="K10" s="250"/>
      <c r="L10" s="250"/>
      <c r="M10" s="250"/>
    </row>
    <row r="11" spans="1:13" x14ac:dyDescent="0.55000000000000004">
      <c r="A11" s="25"/>
      <c r="B11" s="20"/>
      <c r="C11" s="20"/>
      <c r="D11" s="20"/>
      <c r="E11" s="20"/>
      <c r="F11" s="20"/>
      <c r="G11" s="20"/>
      <c r="H11" s="20"/>
      <c r="I11" s="20"/>
      <c r="J11" s="20"/>
    </row>
    <row r="12" spans="1:13" x14ac:dyDescent="0.55000000000000004">
      <c r="A12" s="20"/>
      <c r="B12" s="31" t="s">
        <v>42</v>
      </c>
      <c r="C12" s="11"/>
      <c r="D12" s="20"/>
      <c r="E12" s="20"/>
      <c r="F12" s="20"/>
      <c r="G12" s="20"/>
      <c r="H12" s="20"/>
      <c r="I12" s="20"/>
      <c r="J12" s="20"/>
    </row>
    <row r="13" spans="1:13" s="20" customFormat="1" ht="37.799999999999997" customHeight="1" x14ac:dyDescent="0.55000000000000004">
      <c r="B13" s="254" t="s">
        <v>342</v>
      </c>
      <c r="C13" s="257"/>
      <c r="D13" s="257"/>
      <c r="E13" s="257"/>
      <c r="F13" s="257"/>
      <c r="G13" s="257"/>
      <c r="H13" s="257"/>
      <c r="I13" s="257"/>
      <c r="J13" s="257"/>
    </row>
    <row r="14" spans="1:13" x14ac:dyDescent="0.55000000000000004">
      <c r="A14" s="20"/>
      <c r="B14" s="54"/>
      <c r="C14" s="258">
        <v>2019</v>
      </c>
      <c r="D14" s="259"/>
      <c r="E14" s="258">
        <v>2018</v>
      </c>
      <c r="F14" s="259"/>
      <c r="G14" s="258">
        <v>2017</v>
      </c>
      <c r="H14" s="259"/>
      <c r="I14" s="258">
        <v>2016</v>
      </c>
      <c r="J14" s="259"/>
      <c r="M14" s="19"/>
    </row>
    <row r="15" spans="1:13" x14ac:dyDescent="0.55000000000000004">
      <c r="A15" s="20"/>
      <c r="B15" s="72" t="s">
        <v>57</v>
      </c>
      <c r="C15" s="23">
        <v>1</v>
      </c>
      <c r="D15" s="33">
        <f>C15/$C$17</f>
        <v>0.125</v>
      </c>
      <c r="E15" s="29">
        <v>1</v>
      </c>
      <c r="F15" s="32">
        <f>E15/$E$17</f>
        <v>0.14285714285714285</v>
      </c>
      <c r="G15" s="29">
        <v>1</v>
      </c>
      <c r="H15" s="32">
        <f>G15/$G$17</f>
        <v>0.1111111111111111</v>
      </c>
      <c r="I15" s="29">
        <v>0</v>
      </c>
      <c r="J15" s="33">
        <f>I15/$I$17</f>
        <v>0</v>
      </c>
      <c r="L15" s="19"/>
      <c r="M15" s="19"/>
    </row>
    <row r="16" spans="1:13" x14ac:dyDescent="0.55000000000000004">
      <c r="A16" s="20"/>
      <c r="B16" s="10" t="s">
        <v>58</v>
      </c>
      <c r="C16" s="29">
        <v>7</v>
      </c>
      <c r="D16" s="33">
        <f>C16/$C$17</f>
        <v>0.875</v>
      </c>
      <c r="E16" s="29">
        <v>6</v>
      </c>
      <c r="F16" s="32">
        <f>E16/$E$17</f>
        <v>0.8571428571428571</v>
      </c>
      <c r="G16" s="29">
        <v>8</v>
      </c>
      <c r="H16" s="32">
        <f>G16/$G$17</f>
        <v>0.88888888888888884</v>
      </c>
      <c r="I16" s="29">
        <v>10</v>
      </c>
      <c r="J16" s="33">
        <f>I16/$I$17</f>
        <v>1</v>
      </c>
      <c r="L16" s="19"/>
      <c r="M16" s="19"/>
    </row>
    <row r="17" spans="2:13" x14ac:dyDescent="0.55000000000000004">
      <c r="B17" s="56" t="s">
        <v>2</v>
      </c>
      <c r="C17" s="29">
        <f>+SUM(C15:C16)</f>
        <v>8</v>
      </c>
      <c r="D17" s="33">
        <f t="shared" ref="D17:J17" si="0">+SUM(D15:D16)</f>
        <v>1</v>
      </c>
      <c r="E17" s="29">
        <f t="shared" si="0"/>
        <v>7</v>
      </c>
      <c r="F17" s="32">
        <f t="shared" si="0"/>
        <v>1</v>
      </c>
      <c r="G17" s="29">
        <f t="shared" si="0"/>
        <v>9</v>
      </c>
      <c r="H17" s="32">
        <f t="shared" si="0"/>
        <v>1</v>
      </c>
      <c r="I17" s="29">
        <f t="shared" si="0"/>
        <v>10</v>
      </c>
      <c r="J17" s="33">
        <f t="shared" si="0"/>
        <v>1</v>
      </c>
      <c r="M17" s="19"/>
    </row>
    <row r="18" spans="2:13" x14ac:dyDescent="0.55000000000000004">
      <c r="M18" s="19"/>
    </row>
    <row r="19" spans="2:13" x14ac:dyDescent="0.55000000000000004">
      <c r="B19" s="31" t="s">
        <v>18</v>
      </c>
      <c r="C19" s="11"/>
      <c r="D19" s="20"/>
      <c r="E19" s="20"/>
      <c r="F19" s="20"/>
      <c r="G19" s="20"/>
      <c r="H19" s="20"/>
      <c r="I19" s="20"/>
      <c r="J19" s="20"/>
    </row>
    <row r="20" spans="2:13" ht="39.6" customHeight="1" x14ac:dyDescent="0.55000000000000004">
      <c r="B20" s="254" t="s">
        <v>343</v>
      </c>
      <c r="C20" s="257"/>
      <c r="D20" s="257"/>
      <c r="E20" s="257"/>
      <c r="F20" s="257"/>
      <c r="G20" s="257"/>
      <c r="H20" s="257"/>
      <c r="I20" s="257"/>
      <c r="J20" s="257"/>
    </row>
    <row r="21" spans="2:13" x14ac:dyDescent="0.55000000000000004">
      <c r="B21" s="22"/>
      <c r="C21" s="258">
        <v>2019</v>
      </c>
      <c r="D21" s="259"/>
      <c r="E21" s="258">
        <v>2018</v>
      </c>
      <c r="F21" s="259"/>
      <c r="G21" s="258">
        <v>2017</v>
      </c>
      <c r="H21" s="259"/>
      <c r="I21" s="258">
        <v>2016</v>
      </c>
      <c r="J21" s="259"/>
    </row>
    <row r="22" spans="2:13" ht="28.8" x14ac:dyDescent="0.55000000000000004">
      <c r="B22" s="72" t="s">
        <v>86</v>
      </c>
      <c r="C22" s="23">
        <v>5</v>
      </c>
      <c r="D22" s="33">
        <f>C22/$C$17</f>
        <v>0.625</v>
      </c>
      <c r="E22" s="29">
        <v>5</v>
      </c>
      <c r="F22" s="32">
        <f>E22/$E$17</f>
        <v>0.7142857142857143</v>
      </c>
      <c r="G22" s="29"/>
      <c r="H22" s="32">
        <f>G22/$G$17</f>
        <v>0</v>
      </c>
      <c r="I22" s="29"/>
      <c r="J22" s="33">
        <f>I22/$I$17</f>
        <v>0</v>
      </c>
    </row>
    <row r="23" spans="2:13" ht="28.8" x14ac:dyDescent="0.55000000000000004">
      <c r="B23" s="10" t="s">
        <v>368</v>
      </c>
      <c r="C23" s="29">
        <v>3</v>
      </c>
      <c r="D23" s="33">
        <f>C23/$C$17</f>
        <v>0.375</v>
      </c>
      <c r="E23" s="29">
        <v>2</v>
      </c>
      <c r="F23" s="32">
        <f>E23/$E$17</f>
        <v>0.2857142857142857</v>
      </c>
      <c r="G23" s="29"/>
      <c r="H23" s="32">
        <f>G23/$G$17</f>
        <v>0</v>
      </c>
      <c r="I23" s="29"/>
      <c r="J23" s="33">
        <f>I23/$I$17</f>
        <v>0</v>
      </c>
    </row>
    <row r="24" spans="2:13" x14ac:dyDescent="0.55000000000000004">
      <c r="B24" s="56" t="s">
        <v>2</v>
      </c>
      <c r="C24" s="29">
        <f>+SUM(C22:C23)</f>
        <v>8</v>
      </c>
      <c r="D24" s="33">
        <f t="shared" ref="D24" si="1">+SUM(D22:D23)</f>
        <v>1</v>
      </c>
      <c r="E24" s="29">
        <f t="shared" ref="E24" si="2">+SUM(E22:E23)</f>
        <v>7</v>
      </c>
      <c r="F24" s="32">
        <f t="shared" ref="F24" si="3">+SUM(F22:F23)</f>
        <v>1</v>
      </c>
      <c r="G24" s="29">
        <f t="shared" ref="G24" si="4">+SUM(G22:G23)</f>
        <v>0</v>
      </c>
      <c r="H24" s="32">
        <f t="shared" ref="H24" si="5">+SUM(H22:H23)</f>
        <v>0</v>
      </c>
      <c r="I24" s="29">
        <f t="shared" ref="I24" si="6">+SUM(I22:I23)</f>
        <v>0</v>
      </c>
      <c r="J24" s="33">
        <f t="shared" ref="J24" si="7">+SUM(J22:J23)</f>
        <v>0</v>
      </c>
    </row>
    <row r="26" spans="2:13" ht="13.5" customHeight="1" x14ac:dyDescent="0.55000000000000004">
      <c r="B26" s="31" t="s">
        <v>63</v>
      </c>
      <c r="C26" s="11"/>
      <c r="D26" s="20"/>
      <c r="E26" s="20"/>
      <c r="F26" s="20"/>
      <c r="G26" s="20"/>
      <c r="H26" s="20"/>
      <c r="I26" s="20"/>
      <c r="J26" s="20"/>
    </row>
    <row r="27" spans="2:13" ht="36.9" customHeight="1" x14ac:dyDescent="0.55000000000000004">
      <c r="B27" s="254" t="s">
        <v>106</v>
      </c>
      <c r="C27" s="257"/>
      <c r="D27" s="257"/>
      <c r="E27" s="60"/>
      <c r="F27" s="60"/>
      <c r="G27" s="60"/>
      <c r="H27" s="60"/>
      <c r="I27" s="60"/>
      <c r="J27" s="60"/>
    </row>
    <row r="28" spans="2:13" x14ac:dyDescent="0.55000000000000004">
      <c r="B28" s="22"/>
      <c r="C28" s="255">
        <v>2019</v>
      </c>
      <c r="D28" s="255"/>
      <c r="G28" s="261"/>
      <c r="H28" s="261"/>
      <c r="I28" s="261"/>
      <c r="J28" s="261"/>
    </row>
    <row r="29" spans="2:13" x14ac:dyDescent="0.55000000000000004">
      <c r="B29" s="72" t="s">
        <v>87</v>
      </c>
      <c r="C29" s="253" t="s">
        <v>413</v>
      </c>
      <c r="D29" s="253"/>
      <c r="G29" s="252"/>
      <c r="H29" s="252"/>
      <c r="I29" s="252"/>
      <c r="J29" s="252"/>
    </row>
    <row r="30" spans="2:13" x14ac:dyDescent="0.55000000000000004">
      <c r="B30" s="10" t="s">
        <v>88</v>
      </c>
      <c r="C30" s="253" t="s">
        <v>413</v>
      </c>
      <c r="D30" s="253"/>
      <c r="G30" s="252"/>
      <c r="H30" s="252"/>
      <c r="I30" s="252"/>
      <c r="J30" s="252"/>
    </row>
    <row r="31" spans="2:13" x14ac:dyDescent="0.55000000000000004">
      <c r="B31" s="10" t="s">
        <v>89</v>
      </c>
      <c r="C31" s="253" t="s">
        <v>413</v>
      </c>
      <c r="D31" s="253"/>
      <c r="G31" s="252"/>
      <c r="H31" s="252"/>
      <c r="I31" s="252"/>
      <c r="J31" s="252"/>
    </row>
    <row r="32" spans="2:13" x14ac:dyDescent="0.55000000000000004">
      <c r="B32" s="10" t="s">
        <v>90</v>
      </c>
      <c r="C32" s="253" t="s">
        <v>413</v>
      </c>
      <c r="D32" s="253"/>
      <c r="G32" s="252"/>
      <c r="H32" s="252"/>
      <c r="I32" s="252"/>
      <c r="J32" s="252"/>
    </row>
    <row r="33" spans="2:11" x14ac:dyDescent="0.55000000000000004">
      <c r="B33" s="10" t="s">
        <v>91</v>
      </c>
      <c r="C33" s="253" t="s">
        <v>413</v>
      </c>
      <c r="D33" s="253"/>
      <c r="G33" s="252"/>
      <c r="H33" s="252"/>
      <c r="I33" s="252"/>
      <c r="J33" s="252"/>
    </row>
    <row r="34" spans="2:11" x14ac:dyDescent="0.55000000000000004">
      <c r="B34" s="10" t="s">
        <v>92</v>
      </c>
      <c r="C34" s="253" t="s">
        <v>413</v>
      </c>
      <c r="D34" s="253"/>
      <c r="G34" s="252"/>
      <c r="H34" s="252"/>
      <c r="I34" s="252"/>
      <c r="J34" s="252"/>
    </row>
    <row r="35" spans="2:11" x14ac:dyDescent="0.55000000000000004">
      <c r="B35" s="10" t="s">
        <v>93</v>
      </c>
      <c r="C35" s="253" t="s">
        <v>413</v>
      </c>
      <c r="D35" s="253"/>
      <c r="G35" s="252"/>
      <c r="H35" s="252"/>
      <c r="I35" s="252"/>
      <c r="J35" s="252"/>
    </row>
    <row r="36" spans="2:11" x14ac:dyDescent="0.55000000000000004">
      <c r="B36" s="10" t="s">
        <v>414</v>
      </c>
      <c r="C36" s="253" t="s">
        <v>413</v>
      </c>
      <c r="D36" s="253"/>
      <c r="E36" s="20"/>
      <c r="F36" s="20"/>
      <c r="G36" s="237"/>
      <c r="H36" s="237"/>
      <c r="I36" s="237"/>
      <c r="J36" s="237"/>
    </row>
    <row r="37" spans="2:11" x14ac:dyDescent="0.55000000000000004">
      <c r="B37" s="242"/>
      <c r="C37" s="243"/>
      <c r="D37" s="243"/>
      <c r="E37" s="20"/>
      <c r="F37" s="20"/>
      <c r="G37" s="237"/>
      <c r="H37" s="237"/>
      <c r="I37" s="237"/>
      <c r="J37" s="237"/>
    </row>
    <row r="38" spans="2:11" x14ac:dyDescent="0.55000000000000004">
      <c r="B38" s="102" t="s">
        <v>19</v>
      </c>
      <c r="C38" s="243"/>
      <c r="D38" s="243"/>
      <c r="E38" s="20"/>
      <c r="F38" s="20"/>
      <c r="G38" s="237"/>
      <c r="H38" s="237"/>
      <c r="I38" s="237"/>
      <c r="J38" s="237"/>
    </row>
    <row r="39" spans="2:11" x14ac:dyDescent="0.55000000000000004">
      <c r="B39" s="260" t="s">
        <v>415</v>
      </c>
      <c r="C39" s="260"/>
      <c r="D39" s="260"/>
      <c r="E39" s="260"/>
      <c r="F39" s="260"/>
      <c r="G39" s="260"/>
      <c r="H39" s="260"/>
      <c r="I39" s="260"/>
      <c r="J39" s="260"/>
      <c r="K39" s="260"/>
    </row>
    <row r="40" spans="2:11" x14ac:dyDescent="0.55000000000000004">
      <c r="B40" s="260" t="s">
        <v>416</v>
      </c>
      <c r="C40" s="260"/>
      <c r="D40" s="260"/>
      <c r="E40" s="260"/>
      <c r="F40" s="260"/>
      <c r="G40" s="260"/>
      <c r="H40" s="260"/>
      <c r="I40" s="260"/>
      <c r="J40" s="260"/>
    </row>
    <row r="41" spans="2:11" s="20" customFormat="1" x14ac:dyDescent="0.55000000000000004">
      <c r="B41" s="57"/>
      <c r="C41" s="58"/>
      <c r="D41" s="58"/>
      <c r="E41" s="59"/>
      <c r="F41" s="59"/>
      <c r="G41" s="59"/>
      <c r="H41" s="59"/>
      <c r="I41" s="59"/>
      <c r="J41" s="59"/>
    </row>
    <row r="42" spans="2:11" s="20" customFormat="1" x14ac:dyDescent="0.55000000000000004">
      <c r="B42" s="31" t="s">
        <v>66</v>
      </c>
      <c r="C42" s="11"/>
    </row>
    <row r="43" spans="2:11" s="20" customFormat="1" x14ac:dyDescent="0.55000000000000004">
      <c r="B43" s="254" t="s">
        <v>107</v>
      </c>
      <c r="C43" s="257"/>
      <c r="D43" s="257"/>
      <c r="E43" s="60"/>
      <c r="F43" s="60"/>
      <c r="G43" s="60"/>
      <c r="H43" s="60"/>
      <c r="I43" s="60"/>
      <c r="J43" s="60"/>
    </row>
    <row r="44" spans="2:11" s="20" customFormat="1" ht="14.4" customHeight="1" x14ac:dyDescent="0.55000000000000004">
      <c r="B44" s="22"/>
      <c r="C44" s="255">
        <v>2019</v>
      </c>
      <c r="D44" s="255"/>
      <c r="E44" s="63"/>
      <c r="F44" s="63"/>
      <c r="G44" s="251"/>
      <c r="H44" s="251"/>
      <c r="I44" s="251"/>
      <c r="J44" s="251"/>
      <c r="K44" s="240"/>
    </row>
    <row r="45" spans="2:11" s="20" customFormat="1" ht="14.4" customHeight="1" x14ac:dyDescent="0.55000000000000004">
      <c r="B45" s="10" t="s">
        <v>99</v>
      </c>
      <c r="C45" s="253" t="s">
        <v>417</v>
      </c>
      <c r="D45" s="253"/>
      <c r="E45" s="63"/>
      <c r="F45" s="63"/>
      <c r="G45" s="64"/>
      <c r="H45" s="65"/>
      <c r="I45" s="64"/>
      <c r="J45" s="66"/>
    </row>
    <row r="46" spans="2:11" s="20" customFormat="1" x14ac:dyDescent="0.55000000000000004">
      <c r="B46" s="10" t="s">
        <v>90</v>
      </c>
      <c r="C46" s="253" t="s">
        <v>417</v>
      </c>
      <c r="D46" s="253"/>
      <c r="E46"/>
      <c r="F46"/>
      <c r="G46" s="58"/>
      <c r="H46" s="61"/>
      <c r="I46" s="58"/>
      <c r="J46" s="62"/>
    </row>
    <row r="47" spans="2:11" x14ac:dyDescent="0.55000000000000004">
      <c r="B47" s="10" t="s">
        <v>93</v>
      </c>
      <c r="C47" s="253" t="s">
        <v>417</v>
      </c>
      <c r="D47" s="253"/>
      <c r="G47" s="58"/>
      <c r="H47" s="58"/>
      <c r="I47" s="58"/>
      <c r="J47" s="58"/>
    </row>
    <row r="49" spans="2:10" x14ac:dyDescent="0.55000000000000004">
      <c r="B49" s="31" t="s">
        <v>67</v>
      </c>
      <c r="C49" s="11"/>
      <c r="D49" s="20"/>
      <c r="E49" s="20"/>
      <c r="F49" s="20"/>
      <c r="G49" s="20"/>
      <c r="H49" s="20"/>
      <c r="I49" s="20"/>
      <c r="J49" s="20"/>
    </row>
    <row r="50" spans="2:10" x14ac:dyDescent="0.55000000000000004">
      <c r="B50" s="254" t="s">
        <v>100</v>
      </c>
      <c r="C50" s="254"/>
      <c r="D50" s="254"/>
      <c r="E50" s="68"/>
      <c r="F50" s="68"/>
      <c r="G50" s="68"/>
      <c r="H50" s="68"/>
      <c r="I50" s="68"/>
      <c r="J50" s="68"/>
    </row>
    <row r="51" spans="2:10" x14ac:dyDescent="0.55000000000000004">
      <c r="B51" s="22"/>
      <c r="C51" s="255">
        <v>2019</v>
      </c>
      <c r="D51" s="255"/>
      <c r="E51" s="63"/>
      <c r="F51" s="63"/>
      <c r="G51" s="251"/>
      <c r="H51" s="251"/>
      <c r="I51" s="251"/>
      <c r="J51" s="251"/>
    </row>
    <row r="52" spans="2:10" x14ac:dyDescent="0.55000000000000004">
      <c r="B52" s="10" t="s">
        <v>101</v>
      </c>
      <c r="C52" s="253" t="s">
        <v>417</v>
      </c>
      <c r="D52" s="253"/>
      <c r="E52" s="63"/>
      <c r="F52" s="63"/>
      <c r="G52" s="64"/>
      <c r="H52" s="65"/>
      <c r="I52" s="64"/>
      <c r="J52" s="66"/>
    </row>
    <row r="53" spans="2:10" x14ac:dyDescent="0.55000000000000004">
      <c r="B53" s="72" t="s">
        <v>87</v>
      </c>
      <c r="C53" s="253" t="s">
        <v>417</v>
      </c>
      <c r="D53" s="253"/>
      <c r="E53" s="63"/>
      <c r="F53" s="63"/>
      <c r="G53" s="64"/>
      <c r="H53" s="65"/>
      <c r="I53" s="64"/>
      <c r="J53" s="66"/>
    </row>
    <row r="54" spans="2:10" x14ac:dyDescent="0.55000000000000004">
      <c r="B54" s="10" t="s">
        <v>91</v>
      </c>
      <c r="C54" s="253" t="s">
        <v>417</v>
      </c>
      <c r="D54" s="253"/>
      <c r="E54" s="63"/>
      <c r="F54" s="63"/>
      <c r="G54" s="64"/>
      <c r="H54" s="65"/>
      <c r="I54" s="64"/>
      <c r="J54" s="66"/>
    </row>
    <row r="56" spans="2:10" x14ac:dyDescent="0.55000000000000004">
      <c r="B56" s="31" t="s">
        <v>71</v>
      </c>
      <c r="C56" s="11"/>
      <c r="D56" s="20"/>
      <c r="E56" s="20"/>
      <c r="F56" s="20"/>
      <c r="G56" s="20"/>
      <c r="H56" s="20"/>
      <c r="I56" s="20"/>
      <c r="J56" s="20"/>
    </row>
    <row r="57" spans="2:10" x14ac:dyDescent="0.55000000000000004">
      <c r="B57" s="254" t="s">
        <v>108</v>
      </c>
      <c r="C57" s="254"/>
      <c r="D57" s="254"/>
      <c r="E57" s="68"/>
      <c r="F57" s="68"/>
      <c r="G57" s="68"/>
      <c r="H57" s="68"/>
      <c r="I57" s="68"/>
      <c r="J57" s="68"/>
    </row>
    <row r="58" spans="2:10" x14ac:dyDescent="0.55000000000000004">
      <c r="B58" s="22"/>
      <c r="C58" s="255">
        <v>2019</v>
      </c>
      <c r="D58" s="255"/>
      <c r="E58" s="63"/>
      <c r="F58" s="63"/>
      <c r="G58" s="251"/>
      <c r="H58" s="251"/>
      <c r="I58" s="251"/>
      <c r="J58" s="251"/>
    </row>
    <row r="59" spans="2:10" x14ac:dyDescent="0.55000000000000004">
      <c r="B59" s="10" t="s">
        <v>102</v>
      </c>
      <c r="C59" s="253" t="s">
        <v>413</v>
      </c>
      <c r="D59" s="253"/>
      <c r="E59" s="63"/>
      <c r="F59" s="63"/>
      <c r="G59" s="256"/>
      <c r="H59" s="256"/>
      <c r="I59" s="256"/>
      <c r="J59" s="256"/>
    </row>
    <row r="60" spans="2:10" x14ac:dyDescent="0.55000000000000004">
      <c r="B60" s="10" t="s">
        <v>91</v>
      </c>
      <c r="C60" s="253" t="s">
        <v>413</v>
      </c>
      <c r="D60" s="253"/>
      <c r="E60" s="63"/>
      <c r="F60" s="63"/>
      <c r="G60" s="256"/>
      <c r="H60" s="256"/>
      <c r="I60" s="256"/>
      <c r="J60" s="256"/>
    </row>
    <row r="61" spans="2:10" x14ac:dyDescent="0.55000000000000004">
      <c r="B61" s="10" t="s">
        <v>93</v>
      </c>
      <c r="C61" s="253" t="s">
        <v>413</v>
      </c>
      <c r="D61" s="253"/>
      <c r="E61" s="63"/>
      <c r="F61" s="63"/>
      <c r="G61" s="256"/>
      <c r="H61" s="256"/>
      <c r="I61" s="256"/>
      <c r="J61" s="256"/>
    </row>
    <row r="63" spans="2:10" x14ac:dyDescent="0.55000000000000004">
      <c r="B63" s="31" t="s">
        <v>73</v>
      </c>
      <c r="C63" s="11"/>
      <c r="D63" s="20"/>
      <c r="E63" s="20"/>
      <c r="F63" s="20"/>
      <c r="G63" s="20"/>
      <c r="H63" s="20"/>
      <c r="I63" s="20"/>
      <c r="J63" s="20"/>
    </row>
    <row r="64" spans="2:10" x14ac:dyDescent="0.55000000000000004">
      <c r="B64" s="254" t="s">
        <v>103</v>
      </c>
      <c r="C64" s="254"/>
      <c r="D64" s="254"/>
      <c r="E64" s="68"/>
      <c r="F64" s="68"/>
      <c r="G64" s="68"/>
      <c r="H64" s="68"/>
      <c r="I64" s="68"/>
      <c r="J64" s="68"/>
    </row>
    <row r="65" spans="2:13" x14ac:dyDescent="0.55000000000000004">
      <c r="B65" s="22"/>
      <c r="C65" s="255">
        <v>2019</v>
      </c>
      <c r="D65" s="255"/>
      <c r="E65" s="63"/>
      <c r="F65" s="63"/>
      <c r="G65" s="251"/>
      <c r="H65" s="251"/>
      <c r="I65" s="251"/>
      <c r="J65" s="251"/>
    </row>
    <row r="66" spans="2:13" x14ac:dyDescent="0.55000000000000004">
      <c r="B66" s="10" t="s">
        <v>105</v>
      </c>
      <c r="C66" s="253" t="s">
        <v>418</v>
      </c>
      <c r="D66" s="253"/>
      <c r="E66" s="63"/>
      <c r="F66" s="63"/>
      <c r="G66" s="256"/>
      <c r="H66" s="256"/>
      <c r="I66" s="256"/>
      <c r="J66" s="256"/>
    </row>
    <row r="67" spans="2:13" x14ac:dyDescent="0.55000000000000004">
      <c r="B67" s="10" t="s">
        <v>91</v>
      </c>
      <c r="C67" s="253" t="s">
        <v>418</v>
      </c>
      <c r="D67" s="253"/>
      <c r="E67" s="63"/>
      <c r="F67" s="63"/>
      <c r="G67" s="256"/>
      <c r="H67" s="256"/>
      <c r="I67" s="256"/>
      <c r="J67" s="256"/>
    </row>
    <row r="68" spans="2:13" x14ac:dyDescent="0.55000000000000004">
      <c r="B68" s="10" t="s">
        <v>89</v>
      </c>
      <c r="C68" s="253" t="s">
        <v>418</v>
      </c>
      <c r="D68" s="253"/>
      <c r="E68" s="63"/>
      <c r="F68" s="63"/>
      <c r="G68" s="256"/>
      <c r="H68" s="256"/>
      <c r="I68" s="256"/>
      <c r="J68" s="256"/>
    </row>
    <row r="69" spans="2:13" x14ac:dyDescent="0.55000000000000004">
      <c r="L69" s="53"/>
    </row>
    <row r="70" spans="2:13" x14ac:dyDescent="0.55000000000000004">
      <c r="B70" s="102" t="s">
        <v>19</v>
      </c>
      <c r="M70" s="19"/>
    </row>
    <row r="71" spans="2:13" x14ac:dyDescent="0.55000000000000004">
      <c r="B71" s="262" t="s">
        <v>229</v>
      </c>
      <c r="C71" s="262"/>
      <c r="D71" s="262"/>
      <c r="E71" s="262"/>
      <c r="F71" s="262"/>
      <c r="G71" s="262"/>
      <c r="H71" s="262"/>
      <c r="I71" s="262"/>
      <c r="J71" s="262"/>
      <c r="K71" s="262"/>
      <c r="L71" s="262"/>
      <c r="M71" s="19"/>
    </row>
    <row r="72" spans="2:13" x14ac:dyDescent="0.55000000000000004">
      <c r="B72" s="262" t="s">
        <v>104</v>
      </c>
      <c r="C72" s="262"/>
      <c r="D72" s="262"/>
      <c r="E72" s="262"/>
      <c r="F72" s="262"/>
      <c r="G72" s="262"/>
      <c r="H72" s="262"/>
      <c r="I72" s="262"/>
      <c r="J72" s="262"/>
      <c r="K72" s="262"/>
      <c r="L72" s="262"/>
    </row>
    <row r="74" spans="2:13" x14ac:dyDescent="0.55000000000000004">
      <c r="B74" s="31" t="s">
        <v>84</v>
      </c>
      <c r="C74" s="11"/>
      <c r="D74" s="20"/>
    </row>
    <row r="75" spans="2:13" x14ac:dyDescent="0.55000000000000004">
      <c r="B75" s="254" t="s">
        <v>419</v>
      </c>
      <c r="C75" s="254"/>
      <c r="D75" s="254"/>
    </row>
    <row r="76" spans="2:13" x14ac:dyDescent="0.55000000000000004">
      <c r="B76" s="22"/>
      <c r="C76" s="255">
        <v>2019</v>
      </c>
      <c r="D76" s="255"/>
      <c r="K76" s="238"/>
      <c r="L76" s="238"/>
      <c r="M76" s="238"/>
    </row>
    <row r="77" spans="2:13" x14ac:dyDescent="0.55000000000000004">
      <c r="B77" s="72" t="s">
        <v>421</v>
      </c>
      <c r="C77" s="253" t="s">
        <v>420</v>
      </c>
      <c r="D77" s="253"/>
      <c r="K77" s="238"/>
      <c r="L77" s="238"/>
      <c r="M77" s="238"/>
    </row>
    <row r="78" spans="2:13" x14ac:dyDescent="0.55000000000000004">
      <c r="B78" s="10" t="s">
        <v>91</v>
      </c>
      <c r="C78" s="253" t="s">
        <v>420</v>
      </c>
      <c r="D78" s="253"/>
    </row>
    <row r="79" spans="2:13" x14ac:dyDescent="0.55000000000000004">
      <c r="B79" s="10" t="s">
        <v>93</v>
      </c>
      <c r="C79" s="253" t="s">
        <v>420</v>
      </c>
      <c r="D79" s="253"/>
    </row>
    <row r="81" spans="2:12" x14ac:dyDescent="0.55000000000000004">
      <c r="B81" s="102" t="s">
        <v>19</v>
      </c>
    </row>
    <row r="82" spans="2:12" x14ac:dyDescent="0.55000000000000004">
      <c r="B82" s="262" t="s">
        <v>422</v>
      </c>
      <c r="C82" s="262"/>
      <c r="D82" s="262"/>
      <c r="E82" s="262"/>
      <c r="F82" s="262"/>
      <c r="G82" s="262"/>
      <c r="H82" s="238"/>
      <c r="I82" s="238"/>
      <c r="J82" s="238"/>
    </row>
    <row r="83" spans="2:12" x14ac:dyDescent="0.55000000000000004">
      <c r="B83" s="262" t="s">
        <v>423</v>
      </c>
      <c r="C83" s="262"/>
      <c r="D83" s="262"/>
      <c r="E83" s="262"/>
      <c r="F83" s="262"/>
      <c r="G83" s="262"/>
      <c r="H83" s="238"/>
      <c r="I83" s="238"/>
      <c r="J83" s="238"/>
    </row>
    <row r="87" spans="2:12" x14ac:dyDescent="0.55000000000000004">
      <c r="K87" s="238"/>
      <c r="L87" s="238"/>
    </row>
    <row r="88" spans="2:12" x14ac:dyDescent="0.55000000000000004">
      <c r="K88" s="238"/>
      <c r="L88" s="238"/>
    </row>
  </sheetData>
  <sheetProtection algorithmName="SHA-512" hashValue="UoX/J1d934an8CzaRm+lFDRAk7l+A5CqM45KX6o1u3bX9J6F7F2RMO/gQ2D/bj+ZYKlC0aBHWObIYNtiNjf5Ng==" saltValue="25OeDIfydTKw22RtCJL6MQ==" spinCount="100000" sheet="1" objects="1" scenarios="1" selectLockedCells="1" selectUnlockedCells="1"/>
  <mergeCells count="94">
    <mergeCell ref="B71:L71"/>
    <mergeCell ref="B72:L72"/>
    <mergeCell ref="B82:G82"/>
    <mergeCell ref="B83:G83"/>
    <mergeCell ref="B1:B2"/>
    <mergeCell ref="B27:D27"/>
    <mergeCell ref="B43:D43"/>
    <mergeCell ref="B50:D50"/>
    <mergeCell ref="B57:D57"/>
    <mergeCell ref="C30:D30"/>
    <mergeCell ref="B5:M5"/>
    <mergeCell ref="B6:M6"/>
    <mergeCell ref="B7:M7"/>
    <mergeCell ref="B8:M8"/>
    <mergeCell ref="G29:H29"/>
    <mergeCell ref="I29:J29"/>
    <mergeCell ref="I59:J59"/>
    <mergeCell ref="I28:J28"/>
    <mergeCell ref="G28:H28"/>
    <mergeCell ref="C28:D28"/>
    <mergeCell ref="C29:D29"/>
    <mergeCell ref="C31:D31"/>
    <mergeCell ref="I60:J60"/>
    <mergeCell ref="G58:H58"/>
    <mergeCell ref="C68:D68"/>
    <mergeCell ref="C45:D45"/>
    <mergeCell ref="C46:D46"/>
    <mergeCell ref="C47:D47"/>
    <mergeCell ref="C52:D52"/>
    <mergeCell ref="C53:D53"/>
    <mergeCell ref="C54:D54"/>
    <mergeCell ref="C59:D59"/>
    <mergeCell ref="C60:D60"/>
    <mergeCell ref="C58:D58"/>
    <mergeCell ref="C51:D51"/>
    <mergeCell ref="C65:D65"/>
    <mergeCell ref="C61:D61"/>
    <mergeCell ref="B64:D64"/>
    <mergeCell ref="C66:D66"/>
    <mergeCell ref="I68:J68"/>
    <mergeCell ref="G66:H66"/>
    <mergeCell ref="G67:H67"/>
    <mergeCell ref="G68:H68"/>
    <mergeCell ref="C67:D67"/>
    <mergeCell ref="I66:J66"/>
    <mergeCell ref="I67:J67"/>
    <mergeCell ref="G61:H61"/>
    <mergeCell ref="I61:J61"/>
    <mergeCell ref="G65:H65"/>
    <mergeCell ref="I65:J65"/>
    <mergeCell ref="I31:J31"/>
    <mergeCell ref="I32:J32"/>
    <mergeCell ref="G32:H32"/>
    <mergeCell ref="I33:J33"/>
    <mergeCell ref="G35:H35"/>
    <mergeCell ref="I34:J34"/>
    <mergeCell ref="B40:J40"/>
    <mergeCell ref="C35:D35"/>
    <mergeCell ref="C44:D44"/>
    <mergeCell ref="G51:H51"/>
    <mergeCell ref="I51:J51"/>
    <mergeCell ref="G59:H59"/>
    <mergeCell ref="G60:H60"/>
    <mergeCell ref="I58:J58"/>
    <mergeCell ref="B13:J13"/>
    <mergeCell ref="I14:J14"/>
    <mergeCell ref="G14:H14"/>
    <mergeCell ref="E14:F14"/>
    <mergeCell ref="C14:D14"/>
    <mergeCell ref="B20:J20"/>
    <mergeCell ref="C21:D21"/>
    <mergeCell ref="E21:F21"/>
    <mergeCell ref="G21:H21"/>
    <mergeCell ref="I21:J21"/>
    <mergeCell ref="I30:J30"/>
    <mergeCell ref="I35:J35"/>
    <mergeCell ref="G31:H31"/>
    <mergeCell ref="G30:H30"/>
    <mergeCell ref="B75:D75"/>
    <mergeCell ref="C76:D76"/>
    <mergeCell ref="C77:D77"/>
    <mergeCell ref="C78:D78"/>
    <mergeCell ref="C79:D79"/>
    <mergeCell ref="B9:M9"/>
    <mergeCell ref="G44:H44"/>
    <mergeCell ref="I44:J44"/>
    <mergeCell ref="G33:H33"/>
    <mergeCell ref="G34:H34"/>
    <mergeCell ref="C36:D36"/>
    <mergeCell ref="B10:M10"/>
    <mergeCell ref="C32:D32"/>
    <mergeCell ref="C33:D33"/>
    <mergeCell ref="C34:D34"/>
    <mergeCell ref="B39:K39"/>
  </mergeCells>
  <phoneticPr fontId="9" type="noConversion"/>
  <pageMargins left="0.7" right="0.7" top="0.75" bottom="0.75" header="0.3" footer="0.3"/>
  <pageSetup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C3A49-36C4-48AD-A087-629727064C32}">
  <dimension ref="A1:N110"/>
  <sheetViews>
    <sheetView showGridLines="0" zoomScale="60" zoomScaleNormal="60" workbookViewId="0">
      <selection activeCell="H30" sqref="H30"/>
    </sheetView>
  </sheetViews>
  <sheetFormatPr baseColWidth="10" defaultRowHeight="14.4" x14ac:dyDescent="0.55000000000000004"/>
  <cols>
    <col min="1" max="1" width="32.68359375" bestFit="1" customWidth="1"/>
    <col min="2" max="2" width="27.41796875" customWidth="1"/>
    <col min="3" max="3" width="40.89453125" style="20" customWidth="1"/>
    <col min="4" max="4" width="8.41796875" customWidth="1"/>
    <col min="5" max="5" width="10.578125" style="20" customWidth="1"/>
    <col min="6" max="11" width="8.41796875" customWidth="1"/>
    <col min="12" max="12" width="5.15625" customWidth="1"/>
    <col min="14" max="14" width="50.26171875" bestFit="1" customWidth="1"/>
  </cols>
  <sheetData>
    <row r="1" spans="1:14" x14ac:dyDescent="0.55000000000000004">
      <c r="A1" s="20"/>
    </row>
    <row r="2" spans="1:14" x14ac:dyDescent="0.55000000000000004">
      <c r="A2" s="25" t="s">
        <v>52</v>
      </c>
      <c r="B2" s="250"/>
    </row>
    <row r="3" spans="1:14" x14ac:dyDescent="0.55000000000000004">
      <c r="A3" s="25" t="s">
        <v>53</v>
      </c>
      <c r="B3" s="250"/>
    </row>
    <row r="4" spans="1:14" s="20" customFormat="1" x14ac:dyDescent="0.55000000000000004">
      <c r="A4" s="25"/>
      <c r="B4" s="97"/>
    </row>
    <row r="5" spans="1:14" s="20" customFormat="1" x14ac:dyDescent="0.55000000000000004">
      <c r="A5" s="25"/>
      <c r="B5" s="103" t="s">
        <v>234</v>
      </c>
    </row>
    <row r="6" spans="1:14" s="20" customFormat="1" x14ac:dyDescent="0.55000000000000004">
      <c r="A6" s="25"/>
      <c r="B6" s="250" t="s">
        <v>230</v>
      </c>
      <c r="C6" s="250"/>
      <c r="D6" s="250"/>
      <c r="E6" s="250"/>
      <c r="F6" s="250"/>
      <c r="G6" s="250"/>
      <c r="H6" s="250"/>
      <c r="I6" s="250"/>
      <c r="J6" s="250"/>
      <c r="K6" s="250"/>
      <c r="L6" s="250"/>
      <c r="M6" s="250"/>
      <c r="N6" s="250"/>
    </row>
    <row r="7" spans="1:14" s="20" customFormat="1" x14ac:dyDescent="0.55000000000000004">
      <c r="A7" s="25"/>
      <c r="B7" s="250" t="s">
        <v>231</v>
      </c>
      <c r="C7" s="250"/>
      <c r="D7" s="250"/>
      <c r="E7" s="250"/>
      <c r="F7" s="250"/>
      <c r="G7" s="250"/>
      <c r="H7" s="250"/>
      <c r="I7" s="250"/>
      <c r="J7" s="250"/>
      <c r="K7" s="250"/>
      <c r="L7" s="250"/>
      <c r="M7" s="250"/>
      <c r="N7" s="250"/>
    </row>
    <row r="8" spans="1:14" x14ac:dyDescent="0.55000000000000004">
      <c r="A8" s="25"/>
    </row>
    <row r="9" spans="1:14" x14ac:dyDescent="0.55000000000000004">
      <c r="B9" s="31" t="s">
        <v>42</v>
      </c>
      <c r="D9" s="11"/>
      <c r="F9" s="20"/>
      <c r="G9" s="20"/>
      <c r="H9" s="20"/>
      <c r="I9" s="20"/>
      <c r="J9" s="20"/>
      <c r="K9" s="20"/>
    </row>
    <row r="10" spans="1:14" ht="34.5" customHeight="1" x14ac:dyDescent="0.55000000000000004">
      <c r="B10" s="254" t="s">
        <v>286</v>
      </c>
      <c r="C10" s="257"/>
      <c r="D10" s="257"/>
      <c r="E10" s="257"/>
      <c r="F10" s="257"/>
      <c r="G10" s="257"/>
      <c r="H10" s="257"/>
      <c r="I10" s="257"/>
      <c r="J10" s="257"/>
      <c r="K10" s="257"/>
      <c r="M10" s="53"/>
    </row>
    <row r="11" spans="1:14" x14ac:dyDescent="0.55000000000000004">
      <c r="B11" s="266"/>
      <c r="C11" s="266"/>
      <c r="D11" s="270">
        <v>2019</v>
      </c>
      <c r="E11" s="271"/>
      <c r="F11" s="270">
        <v>2018</v>
      </c>
      <c r="G11" s="271"/>
      <c r="H11" s="270">
        <v>2017</v>
      </c>
      <c r="I11" s="271"/>
      <c r="J11" s="270">
        <v>2016</v>
      </c>
      <c r="K11" s="271"/>
      <c r="N11" s="19"/>
    </row>
    <row r="12" spans="1:14" ht="15.3" customHeight="1" x14ac:dyDescent="0.55000000000000004">
      <c r="B12" s="268" t="s">
        <v>54</v>
      </c>
      <c r="C12" s="5" t="s">
        <v>405</v>
      </c>
      <c r="D12" s="132">
        <v>3</v>
      </c>
      <c r="E12" s="33">
        <f>D12/$D$14</f>
        <v>0.42857142857142855</v>
      </c>
      <c r="F12" s="29">
        <v>3</v>
      </c>
      <c r="G12" s="33">
        <f>F12/$F$14</f>
        <v>0.33333333333333331</v>
      </c>
      <c r="H12" s="29">
        <v>3</v>
      </c>
      <c r="I12" s="33">
        <f>H12/$H$14</f>
        <v>0.27272727272727271</v>
      </c>
      <c r="J12" s="29">
        <v>1</v>
      </c>
      <c r="K12" s="33">
        <f>J12/$J$14</f>
        <v>0.1111111111111111</v>
      </c>
      <c r="N12" s="19"/>
    </row>
    <row r="13" spans="1:14" x14ac:dyDescent="0.55000000000000004">
      <c r="B13" s="268"/>
      <c r="C13" s="34" t="s">
        <v>58</v>
      </c>
      <c r="D13" s="131">
        <v>4</v>
      </c>
      <c r="E13" s="33">
        <f>D13/$D$14</f>
        <v>0.5714285714285714</v>
      </c>
      <c r="F13" s="29">
        <v>6</v>
      </c>
      <c r="G13" s="33">
        <f t="shared" ref="G13:G14" si="0">F13/$F$14</f>
        <v>0.66666666666666663</v>
      </c>
      <c r="H13" s="29">
        <v>8</v>
      </c>
      <c r="I13" s="33">
        <f t="shared" ref="I13:I14" si="1">H13/$H$14</f>
        <v>0.72727272727272729</v>
      </c>
      <c r="J13" s="29">
        <v>8</v>
      </c>
      <c r="K13" s="33">
        <f>J13/$J$14</f>
        <v>0.88888888888888884</v>
      </c>
    </row>
    <row r="14" spans="1:14" x14ac:dyDescent="0.55000000000000004">
      <c r="B14" s="268"/>
      <c r="C14" s="28" t="s">
        <v>10</v>
      </c>
      <c r="D14" s="153">
        <f>SUM(D12:D13)</f>
        <v>7</v>
      </c>
      <c r="E14" s="33">
        <f>D14/$D$14</f>
        <v>1</v>
      </c>
      <c r="F14" s="35">
        <f t="shared" ref="F14:J14" si="2">+SUM(F12:F13)</f>
        <v>9</v>
      </c>
      <c r="G14" s="33">
        <f t="shared" si="0"/>
        <v>1</v>
      </c>
      <c r="H14" s="35">
        <f t="shared" si="2"/>
        <v>11</v>
      </c>
      <c r="I14" s="33">
        <f t="shared" si="1"/>
        <v>1</v>
      </c>
      <c r="J14" s="35">
        <f t="shared" si="2"/>
        <v>9</v>
      </c>
      <c r="K14" s="33">
        <f>J14/$J$14</f>
        <v>1</v>
      </c>
    </row>
    <row r="15" spans="1:14" s="20" customFormat="1" x14ac:dyDescent="0.55000000000000004">
      <c r="B15" s="268" t="s">
        <v>246</v>
      </c>
      <c r="C15" s="5" t="s">
        <v>404</v>
      </c>
      <c r="D15" s="131">
        <v>11</v>
      </c>
      <c r="E15" s="33">
        <f>D15/$D$17</f>
        <v>0.39285714285714285</v>
      </c>
      <c r="F15" s="272" t="s">
        <v>251</v>
      </c>
      <c r="G15" s="273"/>
      <c r="H15" s="272" t="s">
        <v>251</v>
      </c>
      <c r="I15" s="273"/>
      <c r="J15" s="272" t="s">
        <v>251</v>
      </c>
      <c r="K15" s="273"/>
    </row>
    <row r="16" spans="1:14" s="20" customFormat="1" x14ac:dyDescent="0.55000000000000004">
      <c r="B16" s="286"/>
      <c r="C16" s="34" t="s">
        <v>58</v>
      </c>
      <c r="D16" s="131">
        <v>17</v>
      </c>
      <c r="E16" s="33">
        <f>D16/$D$17</f>
        <v>0.6071428571428571</v>
      </c>
      <c r="F16" s="274"/>
      <c r="G16" s="275"/>
      <c r="H16" s="274"/>
      <c r="I16" s="275"/>
      <c r="J16" s="274"/>
      <c r="K16" s="275"/>
    </row>
    <row r="17" spans="2:12" s="20" customFormat="1" x14ac:dyDescent="0.55000000000000004">
      <c r="B17" s="287"/>
      <c r="C17" s="28" t="s">
        <v>10</v>
      </c>
      <c r="D17" s="153">
        <f>SUM(D15:D16)</f>
        <v>28</v>
      </c>
      <c r="E17" s="33">
        <f>D17/$D$17</f>
        <v>1</v>
      </c>
      <c r="F17" s="276"/>
      <c r="G17" s="277"/>
      <c r="H17" s="276"/>
      <c r="I17" s="277"/>
      <c r="J17" s="276"/>
      <c r="K17" s="277"/>
    </row>
    <row r="18" spans="2:12" x14ac:dyDescent="0.55000000000000004">
      <c r="B18" s="268" t="s">
        <v>247</v>
      </c>
      <c r="C18" s="5" t="s">
        <v>57</v>
      </c>
      <c r="D18" s="132">
        <v>44</v>
      </c>
      <c r="E18" s="33">
        <f>D18/$D$20</f>
        <v>0.33587786259541985</v>
      </c>
      <c r="F18" s="29">
        <v>47</v>
      </c>
      <c r="G18" s="33">
        <f>F18/$F$20</f>
        <v>0.31543624161073824</v>
      </c>
      <c r="H18" s="29">
        <v>59</v>
      </c>
      <c r="I18" s="33">
        <f>H18/$H$20</f>
        <v>0.36419753086419754</v>
      </c>
      <c r="J18" s="29">
        <v>25</v>
      </c>
      <c r="K18" s="33">
        <f>J18/$J$20</f>
        <v>0.390625</v>
      </c>
    </row>
    <row r="19" spans="2:12" x14ac:dyDescent="0.55000000000000004">
      <c r="B19" s="268"/>
      <c r="C19" s="34" t="s">
        <v>58</v>
      </c>
      <c r="D19" s="131">
        <v>87</v>
      </c>
      <c r="E19" s="33">
        <f>D19/$D$20</f>
        <v>0.66412213740458015</v>
      </c>
      <c r="F19" s="29">
        <v>102</v>
      </c>
      <c r="G19" s="33">
        <f>F19/$F$20</f>
        <v>0.68456375838926176</v>
      </c>
      <c r="H19" s="29">
        <v>103</v>
      </c>
      <c r="I19" s="33">
        <f t="shared" ref="I19:I20" si="3">H19/$H$20</f>
        <v>0.63580246913580252</v>
      </c>
      <c r="J19" s="29">
        <v>39</v>
      </c>
      <c r="K19" s="33">
        <f t="shared" ref="K19:K20" si="4">J19/$J$20</f>
        <v>0.609375</v>
      </c>
    </row>
    <row r="20" spans="2:12" x14ac:dyDescent="0.55000000000000004">
      <c r="B20" s="268"/>
      <c r="C20" s="28" t="s">
        <v>10</v>
      </c>
      <c r="D20" s="153">
        <f>+SUM(D18:D19)</f>
        <v>131</v>
      </c>
      <c r="E20" s="33">
        <f>D20/$D$20</f>
        <v>1</v>
      </c>
      <c r="F20" s="35">
        <f t="shared" ref="F20" si="5">+SUM(F18:F19)</f>
        <v>149</v>
      </c>
      <c r="G20" s="33">
        <f>F20/$F$20</f>
        <v>1</v>
      </c>
      <c r="H20" s="35">
        <f t="shared" ref="H20" si="6">+SUM(H18:H19)</f>
        <v>162</v>
      </c>
      <c r="I20" s="33">
        <f t="shared" si="3"/>
        <v>1</v>
      </c>
      <c r="J20" s="35">
        <f t="shared" ref="J20" si="7">+SUM(J18:J19)</f>
        <v>64</v>
      </c>
      <c r="K20" s="33">
        <f t="shared" si="4"/>
        <v>1</v>
      </c>
    </row>
    <row r="21" spans="2:12" x14ac:dyDescent="0.55000000000000004">
      <c r="B21" s="269" t="s">
        <v>2</v>
      </c>
      <c r="C21" s="24" t="s">
        <v>57</v>
      </c>
      <c r="D21" s="154">
        <f>D12+D15+D18</f>
        <v>58</v>
      </c>
      <c r="E21" s="101">
        <f>D21/$D$23</f>
        <v>0.3493975903614458</v>
      </c>
      <c r="F21" s="6">
        <f>F12+F18</f>
        <v>50</v>
      </c>
      <c r="G21" s="38">
        <f>F21/$F$23</f>
        <v>0.31645569620253167</v>
      </c>
      <c r="H21" s="6">
        <f>H12+H18</f>
        <v>62</v>
      </c>
      <c r="I21" s="38">
        <f>H21/$H$23</f>
        <v>0.3583815028901734</v>
      </c>
      <c r="J21" s="6">
        <f>J12+J18</f>
        <v>26</v>
      </c>
      <c r="K21" s="38">
        <f>J21/$J$23</f>
        <v>0.35616438356164382</v>
      </c>
    </row>
    <row r="22" spans="2:12" x14ac:dyDescent="0.55000000000000004">
      <c r="B22" s="269"/>
      <c r="C22" s="28" t="s">
        <v>58</v>
      </c>
      <c r="D22" s="165">
        <f>D13+D16+D19</f>
        <v>108</v>
      </c>
      <c r="E22" s="101">
        <f t="shared" ref="E22:E23" si="8">D22/$D$23</f>
        <v>0.6506024096385542</v>
      </c>
      <c r="F22" s="27">
        <f>F13+F19</f>
        <v>108</v>
      </c>
      <c r="G22" s="38">
        <f>F22/$F$23</f>
        <v>0.68354430379746833</v>
      </c>
      <c r="H22" s="27">
        <f>H13+H19</f>
        <v>111</v>
      </c>
      <c r="I22" s="38">
        <f>H22/$H$23</f>
        <v>0.64161849710982655</v>
      </c>
      <c r="J22" s="27">
        <f>J13+J19</f>
        <v>47</v>
      </c>
      <c r="K22" s="38">
        <f>J22/$J$23</f>
        <v>0.64383561643835618</v>
      </c>
    </row>
    <row r="23" spans="2:12" x14ac:dyDescent="0.55000000000000004">
      <c r="B23" s="269"/>
      <c r="C23" s="28" t="s">
        <v>2</v>
      </c>
      <c r="D23" s="166">
        <f>SUM(D21:D22)</f>
        <v>166</v>
      </c>
      <c r="E23" s="101">
        <f t="shared" si="8"/>
        <v>1</v>
      </c>
      <c r="F23" s="30">
        <f t="shared" ref="F23:J23" si="9">SUM(F21:F22)</f>
        <v>158</v>
      </c>
      <c r="G23" s="38">
        <f>F23/$F$23</f>
        <v>1</v>
      </c>
      <c r="H23" s="30">
        <f t="shared" si="9"/>
        <v>173</v>
      </c>
      <c r="I23" s="38">
        <f>H23/$H$23</f>
        <v>1</v>
      </c>
      <c r="J23" s="30">
        <f t="shared" si="9"/>
        <v>73</v>
      </c>
      <c r="K23" s="38">
        <f>J23/$J$23</f>
        <v>1</v>
      </c>
    </row>
    <row r="24" spans="2:12" s="20" customFormat="1" x14ac:dyDescent="0.55000000000000004">
      <c r="B24" s="115"/>
      <c r="C24" s="116"/>
      <c r="D24" s="39"/>
      <c r="E24" s="117"/>
      <c r="F24" s="39"/>
      <c r="G24" s="118"/>
      <c r="H24" s="39"/>
      <c r="I24" s="118"/>
      <c r="J24" s="39"/>
      <c r="K24" s="118"/>
    </row>
    <row r="25" spans="2:12" s="20" customFormat="1" x14ac:dyDescent="0.55000000000000004">
      <c r="B25" s="247" t="s">
        <v>248</v>
      </c>
      <c r="C25" s="116"/>
      <c r="D25" s="39"/>
      <c r="E25" s="117"/>
      <c r="F25" s="39"/>
      <c r="G25" s="118"/>
      <c r="H25" s="39"/>
      <c r="I25" s="118"/>
      <c r="J25" s="39"/>
      <c r="K25" s="118"/>
    </row>
    <row r="26" spans="2:12" s="20" customFormat="1" ht="14.4" customHeight="1" x14ac:dyDescent="0.55000000000000004">
      <c r="B26" s="260" t="s">
        <v>249</v>
      </c>
      <c r="C26" s="260"/>
      <c r="D26" s="260"/>
      <c r="E26" s="260"/>
      <c r="F26" s="260"/>
      <c r="G26" s="260"/>
      <c r="H26" s="260"/>
      <c r="I26" s="260"/>
      <c r="J26" s="260"/>
      <c r="K26" s="260"/>
    </row>
    <row r="27" spans="2:12" s="20" customFormat="1" ht="14.4" customHeight="1" x14ac:dyDescent="0.55000000000000004">
      <c r="B27" s="260" t="s">
        <v>250</v>
      </c>
      <c r="C27" s="260"/>
      <c r="D27" s="260"/>
      <c r="E27" s="260"/>
      <c r="F27" s="260"/>
      <c r="G27" s="260"/>
      <c r="H27" s="260"/>
      <c r="I27" s="260"/>
      <c r="J27" s="260"/>
      <c r="K27" s="260"/>
      <c r="L27" s="260"/>
    </row>
    <row r="29" spans="2:12" x14ac:dyDescent="0.55000000000000004">
      <c r="B29" s="31" t="s">
        <v>18</v>
      </c>
    </row>
    <row r="30" spans="2:12" ht="37.5" customHeight="1" x14ac:dyDescent="0.55000000000000004">
      <c r="B30" s="264" t="s">
        <v>287</v>
      </c>
      <c r="C30" s="265"/>
      <c r="D30" s="265"/>
      <c r="E30" s="265"/>
      <c r="F30" s="265"/>
      <c r="G30" s="265"/>
      <c r="H30" s="93"/>
      <c r="I30" s="93"/>
      <c r="J30" s="93"/>
      <c r="K30" s="93"/>
    </row>
    <row r="31" spans="2:12" x14ac:dyDescent="0.55000000000000004">
      <c r="B31" s="266"/>
      <c r="C31" s="266"/>
      <c r="D31" s="267">
        <v>2019</v>
      </c>
      <c r="E31" s="267"/>
      <c r="F31" s="267">
        <v>2018</v>
      </c>
      <c r="G31" s="267"/>
      <c r="H31" s="263"/>
      <c r="I31" s="263"/>
      <c r="J31" s="263"/>
      <c r="K31" s="263"/>
    </row>
    <row r="32" spans="2:12" x14ac:dyDescent="0.55000000000000004">
      <c r="B32" s="278" t="s">
        <v>279</v>
      </c>
      <c r="C32" s="278"/>
      <c r="D32" s="131">
        <v>23</v>
      </c>
      <c r="E32" s="156">
        <f>D32/$D$37</f>
        <v>0.13855421686746988</v>
      </c>
      <c r="F32" s="29">
        <v>19</v>
      </c>
      <c r="G32" s="33">
        <f>F32/$F$37</f>
        <v>0.12025316455696203</v>
      </c>
      <c r="H32" s="127"/>
      <c r="I32" s="127"/>
      <c r="J32" s="127"/>
      <c r="K32" s="127"/>
    </row>
    <row r="33" spans="2:11" x14ac:dyDescent="0.55000000000000004">
      <c r="B33" s="278" t="s">
        <v>59</v>
      </c>
      <c r="C33" s="278"/>
      <c r="D33" s="131">
        <v>7</v>
      </c>
      <c r="E33" s="156">
        <f t="shared" ref="E33:E36" si="10">D33/$D$37</f>
        <v>4.2168674698795178E-2</v>
      </c>
      <c r="F33" s="29">
        <v>8</v>
      </c>
      <c r="G33" s="33">
        <f t="shared" ref="G33:G36" si="11">F33/$F$37</f>
        <v>5.0632911392405063E-2</v>
      </c>
      <c r="H33" s="127"/>
      <c r="I33" s="127"/>
      <c r="J33" s="127"/>
      <c r="K33" s="127"/>
    </row>
    <row r="34" spans="2:11" x14ac:dyDescent="0.55000000000000004">
      <c r="B34" s="278" t="s">
        <v>60</v>
      </c>
      <c r="C34" s="278"/>
      <c r="D34" s="131">
        <v>31</v>
      </c>
      <c r="E34" s="156">
        <f t="shared" si="10"/>
        <v>0.18674698795180722</v>
      </c>
      <c r="F34" s="29">
        <v>24</v>
      </c>
      <c r="G34" s="33">
        <f t="shared" si="11"/>
        <v>0.15189873417721519</v>
      </c>
      <c r="H34" s="127"/>
      <c r="I34" s="127"/>
      <c r="J34" s="127"/>
      <c r="K34" s="127"/>
    </row>
    <row r="35" spans="2:11" x14ac:dyDescent="0.55000000000000004">
      <c r="B35" s="278" t="s">
        <v>403</v>
      </c>
      <c r="C35" s="278"/>
      <c r="D35" s="131">
        <v>85</v>
      </c>
      <c r="E35" s="156">
        <f t="shared" si="10"/>
        <v>0.51204819277108438</v>
      </c>
      <c r="F35" s="29">
        <v>85</v>
      </c>
      <c r="G35" s="33">
        <f t="shared" si="11"/>
        <v>0.53797468354430378</v>
      </c>
      <c r="H35" s="127"/>
      <c r="I35" s="127"/>
      <c r="J35" s="127"/>
      <c r="K35" s="127"/>
    </row>
    <row r="36" spans="2:11" s="20" customFormat="1" x14ac:dyDescent="0.55000000000000004">
      <c r="B36" s="278" t="s">
        <v>62</v>
      </c>
      <c r="C36" s="278"/>
      <c r="D36" s="131">
        <v>20</v>
      </c>
      <c r="E36" s="156">
        <f t="shared" si="10"/>
        <v>0.12048192771084337</v>
      </c>
      <c r="F36" s="29">
        <v>22</v>
      </c>
      <c r="G36" s="33">
        <f t="shared" si="11"/>
        <v>0.13924050632911392</v>
      </c>
      <c r="H36" s="127"/>
      <c r="I36" s="127"/>
      <c r="J36" s="127"/>
      <c r="K36" s="127"/>
    </row>
    <row r="37" spans="2:11" x14ac:dyDescent="0.55000000000000004">
      <c r="B37" s="282" t="s">
        <v>10</v>
      </c>
      <c r="C37" s="282"/>
      <c r="D37" s="153">
        <f>SUM(D32:D36)</f>
        <v>166</v>
      </c>
      <c r="E37" s="155">
        <f t="shared" ref="E37:G37" si="12">SUM(E32:E36)</f>
        <v>1</v>
      </c>
      <c r="F37" s="130">
        <f t="shared" si="12"/>
        <v>158</v>
      </c>
      <c r="G37" s="36">
        <f t="shared" si="12"/>
        <v>0.99999999999999989</v>
      </c>
      <c r="H37" s="84"/>
      <c r="I37" s="84"/>
      <c r="J37" s="84"/>
      <c r="K37" s="84"/>
    </row>
    <row r="38" spans="2:11" s="20" customFormat="1" x14ac:dyDescent="0.55000000000000004">
      <c r="B38" s="77"/>
      <c r="C38" s="77"/>
      <c r="D38" s="84"/>
      <c r="E38" s="171"/>
      <c r="F38" s="75"/>
      <c r="G38" s="78"/>
      <c r="H38" s="84"/>
      <c r="I38" s="84"/>
      <c r="J38" s="84"/>
      <c r="K38" s="84"/>
    </row>
    <row r="39" spans="2:11" s="20" customFormat="1" x14ac:dyDescent="0.55000000000000004">
      <c r="B39" s="31" t="s">
        <v>63</v>
      </c>
      <c r="F39" s="75"/>
      <c r="G39" s="78"/>
      <c r="H39" s="84"/>
      <c r="I39" s="84"/>
      <c r="J39" s="84"/>
      <c r="K39" s="84"/>
    </row>
    <row r="40" spans="2:11" s="20" customFormat="1" ht="36.9" customHeight="1" x14ac:dyDescent="0.55000000000000004">
      <c r="B40" s="279" t="s">
        <v>383</v>
      </c>
      <c r="C40" s="280"/>
      <c r="D40" s="280"/>
      <c r="E40" s="281"/>
      <c r="F40" s="75"/>
      <c r="G40" s="78"/>
      <c r="H40" s="84"/>
      <c r="I40" s="84"/>
      <c r="J40" s="84"/>
      <c r="K40" s="84"/>
    </row>
    <row r="41" spans="2:11" s="20" customFormat="1" x14ac:dyDescent="0.55000000000000004">
      <c r="B41" s="278" t="s">
        <v>279</v>
      </c>
      <c r="C41" s="278"/>
      <c r="D41" s="167">
        <v>23</v>
      </c>
      <c r="E41" s="168">
        <f>D41/$D$46</f>
        <v>0.19658119658119658</v>
      </c>
      <c r="F41" s="75"/>
      <c r="G41" s="78"/>
      <c r="H41" s="84"/>
      <c r="I41" s="84"/>
      <c r="J41" s="84"/>
      <c r="K41" s="84"/>
    </row>
    <row r="42" spans="2:11" s="20" customFormat="1" x14ac:dyDescent="0.55000000000000004">
      <c r="B42" s="278" t="s">
        <v>59</v>
      </c>
      <c r="C42" s="278"/>
      <c r="D42" s="167">
        <v>5</v>
      </c>
      <c r="E42" s="168">
        <f>D42/$D$46</f>
        <v>4.2735042735042736E-2</v>
      </c>
      <c r="F42" s="75"/>
      <c r="G42" s="78"/>
      <c r="H42" s="84"/>
      <c r="I42" s="84"/>
      <c r="J42" s="84"/>
      <c r="K42" s="84"/>
    </row>
    <row r="43" spans="2:11" s="20" customFormat="1" x14ac:dyDescent="0.55000000000000004">
      <c r="B43" s="278" t="s">
        <v>60</v>
      </c>
      <c r="C43" s="278"/>
      <c r="D43" s="167">
        <v>24</v>
      </c>
      <c r="E43" s="168">
        <f>D43/$D$46</f>
        <v>0.20512820512820512</v>
      </c>
      <c r="F43" s="75"/>
      <c r="G43" s="78"/>
      <c r="H43" s="84"/>
      <c r="I43" s="84"/>
      <c r="J43" s="84"/>
      <c r="K43" s="84"/>
    </row>
    <row r="44" spans="2:11" s="20" customFormat="1" x14ac:dyDescent="0.55000000000000004">
      <c r="B44" s="278" t="s">
        <v>407</v>
      </c>
      <c r="C44" s="278"/>
      <c r="D44" s="167">
        <v>63</v>
      </c>
      <c r="E44" s="168">
        <f>D44/$D$46</f>
        <v>0.53846153846153844</v>
      </c>
      <c r="F44" s="75"/>
      <c r="G44" s="78"/>
      <c r="H44" s="84"/>
      <c r="I44" s="84"/>
      <c r="J44" s="84"/>
      <c r="K44" s="84"/>
    </row>
    <row r="45" spans="2:11" s="20" customFormat="1" x14ac:dyDescent="0.55000000000000004">
      <c r="B45" s="278" t="s">
        <v>62</v>
      </c>
      <c r="C45" s="278"/>
      <c r="D45" s="167">
        <v>2</v>
      </c>
      <c r="E45" s="168">
        <f>D45/$D$46</f>
        <v>1.7094017094017096E-2</v>
      </c>
      <c r="F45" s="75"/>
      <c r="G45" s="78"/>
      <c r="H45" s="84"/>
      <c r="I45" s="84"/>
      <c r="J45" s="84"/>
      <c r="K45" s="84"/>
    </row>
    <row r="46" spans="2:11" s="20" customFormat="1" x14ac:dyDescent="0.55000000000000004">
      <c r="B46" s="282" t="s">
        <v>10</v>
      </c>
      <c r="C46" s="282"/>
      <c r="D46" s="169">
        <f>SUM(D41:D45)</f>
        <v>117</v>
      </c>
      <c r="E46" s="170">
        <f t="shared" ref="E46" si="13">SUM(E41:E45)</f>
        <v>1</v>
      </c>
      <c r="F46" s="75"/>
      <c r="G46" s="78"/>
      <c r="H46" s="84"/>
      <c r="I46" s="84"/>
      <c r="J46" s="84"/>
      <c r="K46" s="84"/>
    </row>
    <row r="47" spans="2:11" s="20" customFormat="1" x14ac:dyDescent="0.55000000000000004">
      <c r="B47" s="77"/>
      <c r="C47" s="77"/>
      <c r="D47" s="172"/>
      <c r="E47" s="173"/>
      <c r="F47" s="75"/>
      <c r="G47" s="78"/>
      <c r="H47" s="84"/>
      <c r="I47" s="84"/>
      <c r="J47" s="84"/>
      <c r="K47" s="84"/>
    </row>
    <row r="48" spans="2:11" s="20" customFormat="1" x14ac:dyDescent="0.55000000000000004">
      <c r="B48" s="31" t="s">
        <v>66</v>
      </c>
      <c r="F48" s="75"/>
      <c r="G48" s="78"/>
      <c r="H48" s="84"/>
      <c r="I48" s="84"/>
      <c r="J48" s="84"/>
      <c r="K48" s="84"/>
    </row>
    <row r="49" spans="2:11" s="20" customFormat="1" ht="31.5" customHeight="1" x14ac:dyDescent="0.55000000000000004">
      <c r="B49" s="264" t="s">
        <v>284</v>
      </c>
      <c r="C49" s="264"/>
      <c r="D49" s="264"/>
      <c r="E49" s="264"/>
      <c r="F49" s="75"/>
      <c r="G49" s="78"/>
      <c r="H49" s="84"/>
      <c r="I49" s="84"/>
      <c r="J49" s="84"/>
      <c r="K49" s="84"/>
    </row>
    <row r="50" spans="2:11" s="20" customFormat="1" x14ac:dyDescent="0.55000000000000004">
      <c r="B50" s="278" t="s">
        <v>280</v>
      </c>
      <c r="C50" s="278"/>
      <c r="D50" s="167">
        <v>108</v>
      </c>
      <c r="E50" s="168">
        <f t="shared" ref="E50:E56" si="14">D50/$D$57</f>
        <v>0.6506024096385542</v>
      </c>
      <c r="F50" s="75"/>
      <c r="G50" s="78"/>
      <c r="H50" s="84"/>
      <c r="I50" s="84"/>
      <c r="J50" s="84"/>
      <c r="K50" s="84"/>
    </row>
    <row r="51" spans="2:11" s="20" customFormat="1" x14ac:dyDescent="0.55000000000000004">
      <c r="B51" s="278" t="s">
        <v>281</v>
      </c>
      <c r="C51" s="278"/>
      <c r="D51" s="167">
        <v>8</v>
      </c>
      <c r="E51" s="168">
        <f t="shared" si="14"/>
        <v>4.8192771084337352E-2</v>
      </c>
      <c r="F51" s="75"/>
      <c r="G51" s="78"/>
      <c r="H51" s="84"/>
      <c r="I51" s="84"/>
      <c r="J51" s="84"/>
      <c r="K51" s="84"/>
    </row>
    <row r="52" spans="2:11" s="20" customFormat="1" x14ac:dyDescent="0.55000000000000004">
      <c r="B52" s="278" t="s">
        <v>282</v>
      </c>
      <c r="C52" s="278"/>
      <c r="D52" s="167">
        <v>7</v>
      </c>
      <c r="E52" s="168">
        <f t="shared" si="14"/>
        <v>4.2168674698795178E-2</v>
      </c>
      <c r="F52" s="75"/>
      <c r="G52" s="78"/>
      <c r="H52" s="84"/>
      <c r="I52" s="84"/>
      <c r="J52" s="84"/>
      <c r="K52" s="84"/>
    </row>
    <row r="53" spans="2:11" s="20" customFormat="1" x14ac:dyDescent="0.55000000000000004">
      <c r="B53" s="278" t="s">
        <v>382</v>
      </c>
      <c r="C53" s="278"/>
      <c r="D53" s="167">
        <v>9</v>
      </c>
      <c r="E53" s="168">
        <f t="shared" si="14"/>
        <v>5.4216867469879519E-2</v>
      </c>
      <c r="F53" s="75"/>
      <c r="G53" s="78"/>
      <c r="H53" s="84"/>
      <c r="I53" s="84"/>
      <c r="J53" s="84"/>
      <c r="K53" s="84"/>
    </row>
    <row r="54" spans="2:11" s="20" customFormat="1" x14ac:dyDescent="0.55000000000000004">
      <c r="B54" s="278" t="s">
        <v>371</v>
      </c>
      <c r="C54" s="278"/>
      <c r="D54" s="167">
        <v>16</v>
      </c>
      <c r="E54" s="168">
        <f t="shared" si="14"/>
        <v>9.6385542168674704E-2</v>
      </c>
      <c r="F54" s="75"/>
      <c r="G54" s="78"/>
      <c r="H54" s="84"/>
      <c r="I54" s="84"/>
      <c r="J54" s="84"/>
      <c r="K54" s="84"/>
    </row>
    <row r="55" spans="2:11" s="20" customFormat="1" x14ac:dyDescent="0.55000000000000004">
      <c r="B55" s="291" t="s">
        <v>283</v>
      </c>
      <c r="C55" s="292"/>
      <c r="D55" s="167">
        <v>11</v>
      </c>
      <c r="E55" s="168">
        <f t="shared" si="14"/>
        <v>6.6265060240963861E-2</v>
      </c>
      <c r="F55" s="75"/>
      <c r="G55" s="78"/>
      <c r="H55" s="84"/>
      <c r="I55" s="84"/>
      <c r="J55" s="84"/>
      <c r="K55" s="84"/>
    </row>
    <row r="56" spans="2:11" s="20" customFormat="1" x14ac:dyDescent="0.55000000000000004">
      <c r="B56" s="291" t="s">
        <v>370</v>
      </c>
      <c r="C56" s="292"/>
      <c r="D56" s="167">
        <v>7</v>
      </c>
      <c r="E56" s="168">
        <f t="shared" si="14"/>
        <v>4.2168674698795178E-2</v>
      </c>
      <c r="F56" s="75"/>
      <c r="G56" s="78"/>
      <c r="H56" s="84"/>
      <c r="I56" s="84"/>
      <c r="J56" s="84"/>
      <c r="K56" s="84"/>
    </row>
    <row r="57" spans="2:11" s="20" customFormat="1" x14ac:dyDescent="0.55000000000000004">
      <c r="B57" s="282" t="s">
        <v>10</v>
      </c>
      <c r="C57" s="282"/>
      <c r="D57" s="169">
        <f>SUM(D50:D56)</f>
        <v>166</v>
      </c>
      <c r="E57" s="170">
        <f>SUM(E50:E56)</f>
        <v>1</v>
      </c>
      <c r="F57" s="75"/>
      <c r="G57" s="78"/>
      <c r="H57" s="84"/>
      <c r="I57" s="84"/>
      <c r="J57" s="84"/>
      <c r="K57" s="84"/>
    </row>
    <row r="58" spans="2:11" s="20" customFormat="1" x14ac:dyDescent="0.55000000000000004">
      <c r="B58" s="77"/>
      <c r="C58" s="77"/>
      <c r="D58" s="75"/>
      <c r="E58" s="75"/>
      <c r="F58" s="75"/>
      <c r="G58" s="78"/>
      <c r="H58" s="75"/>
      <c r="I58" s="75"/>
      <c r="J58" s="75"/>
      <c r="K58" s="75"/>
    </row>
    <row r="59" spans="2:11" x14ac:dyDescent="0.55000000000000004">
      <c r="B59" s="31" t="s">
        <v>67</v>
      </c>
      <c r="D59" s="20"/>
      <c r="F59" s="20"/>
      <c r="G59" s="20"/>
      <c r="H59" s="20"/>
      <c r="I59" s="20"/>
      <c r="J59" s="20"/>
      <c r="K59" s="20"/>
    </row>
    <row r="60" spans="2:11" ht="35.25" customHeight="1" x14ac:dyDescent="0.55000000000000004">
      <c r="B60" s="264" t="s">
        <v>288</v>
      </c>
      <c r="C60" s="265"/>
      <c r="D60" s="265"/>
      <c r="E60" s="265"/>
      <c r="F60" s="265"/>
      <c r="G60" s="265"/>
      <c r="H60" s="93"/>
      <c r="I60" s="93"/>
      <c r="J60" s="93"/>
      <c r="K60" s="93"/>
    </row>
    <row r="61" spans="2:11" x14ac:dyDescent="0.55000000000000004">
      <c r="B61" s="266"/>
      <c r="C61" s="266"/>
      <c r="D61" s="267">
        <v>2019</v>
      </c>
      <c r="E61" s="267"/>
      <c r="F61" s="267">
        <v>2018</v>
      </c>
      <c r="G61" s="267"/>
      <c r="H61" s="263"/>
      <c r="I61" s="263"/>
      <c r="J61" s="263"/>
      <c r="K61" s="263"/>
    </row>
    <row r="62" spans="2:11" x14ac:dyDescent="0.55000000000000004">
      <c r="B62" s="291" t="s">
        <v>64</v>
      </c>
      <c r="C62" s="292"/>
      <c r="D62" s="131">
        <v>71</v>
      </c>
      <c r="E62" s="32">
        <f>D62/$D$64</f>
        <v>0.42771084337349397</v>
      </c>
      <c r="F62" s="167">
        <v>68</v>
      </c>
      <c r="G62" s="163">
        <f>F62/$F$64</f>
        <v>0.43037974683544306</v>
      </c>
      <c r="H62" s="127"/>
      <c r="I62" s="127"/>
      <c r="J62" s="127"/>
      <c r="K62" s="127"/>
    </row>
    <row r="63" spans="2:11" x14ac:dyDescent="0.55000000000000004">
      <c r="B63" s="291" t="s">
        <v>65</v>
      </c>
      <c r="C63" s="292"/>
      <c r="D63" s="131">
        <v>95</v>
      </c>
      <c r="E63" s="32">
        <f>D63/$D$64</f>
        <v>0.57228915662650603</v>
      </c>
      <c r="F63" s="167">
        <v>90</v>
      </c>
      <c r="G63" s="163">
        <f t="shared" ref="G63" si="15">F63/$F$64</f>
        <v>0.569620253164557</v>
      </c>
      <c r="H63" s="127"/>
      <c r="I63" s="127"/>
      <c r="J63" s="127"/>
      <c r="K63" s="127"/>
    </row>
    <row r="64" spans="2:11" x14ac:dyDescent="0.55000000000000004">
      <c r="B64" s="293" t="s">
        <v>10</v>
      </c>
      <c r="C64" s="294"/>
      <c r="D64" s="153">
        <f>SUM(D62:D63)</f>
        <v>166</v>
      </c>
      <c r="E64" s="162">
        <f t="shared" ref="E64:G64" si="16">SUM(E62:E63)</f>
        <v>1</v>
      </c>
      <c r="F64" s="169">
        <f t="shared" si="16"/>
        <v>158</v>
      </c>
      <c r="G64" s="162">
        <f t="shared" si="16"/>
        <v>1</v>
      </c>
      <c r="H64" s="84"/>
      <c r="I64" s="84"/>
      <c r="J64" s="84"/>
      <c r="K64" s="84"/>
    </row>
    <row r="66" spans="2:14" x14ac:dyDescent="0.55000000000000004">
      <c r="B66" s="31" t="s">
        <v>71</v>
      </c>
      <c r="D66" s="20"/>
      <c r="F66" s="20"/>
      <c r="G66" s="20"/>
      <c r="H66" s="20"/>
      <c r="I66" s="20"/>
      <c r="J66" s="20"/>
      <c r="K66" s="20"/>
    </row>
    <row r="67" spans="2:14" ht="32.25" customHeight="1" x14ac:dyDescent="0.55000000000000004">
      <c r="B67" s="279" t="s">
        <v>289</v>
      </c>
      <c r="C67" s="288"/>
      <c r="D67" s="288"/>
      <c r="E67" s="288"/>
      <c r="F67" s="288"/>
      <c r="G67" s="288"/>
      <c r="H67" s="288"/>
      <c r="I67" s="288"/>
      <c r="J67" s="288"/>
      <c r="K67" s="289"/>
    </row>
    <row r="68" spans="2:14" ht="31" customHeight="1" x14ac:dyDescent="0.55000000000000004">
      <c r="B68" s="266"/>
      <c r="C68" s="266"/>
      <c r="D68" s="295" t="s">
        <v>54</v>
      </c>
      <c r="E68" s="296"/>
      <c r="F68" s="258" t="s">
        <v>246</v>
      </c>
      <c r="G68" s="297"/>
      <c r="H68" s="298" t="s">
        <v>247</v>
      </c>
      <c r="I68" s="299"/>
      <c r="J68" s="306" t="s">
        <v>10</v>
      </c>
      <c r="K68" s="297"/>
    </row>
    <row r="69" spans="2:14" x14ac:dyDescent="0.55000000000000004">
      <c r="B69" s="291" t="s">
        <v>384</v>
      </c>
      <c r="C69" s="292"/>
      <c r="D69" s="131">
        <v>0</v>
      </c>
      <c r="E69" s="157">
        <f>D69/$D$72</f>
        <v>0</v>
      </c>
      <c r="F69" s="131">
        <v>5</v>
      </c>
      <c r="G69" s="158">
        <f>F69/$F$72</f>
        <v>0.17857142857142858</v>
      </c>
      <c r="H69" s="131">
        <v>63</v>
      </c>
      <c r="I69" s="158">
        <f>H69/$H$72</f>
        <v>0.48091603053435117</v>
      </c>
      <c r="J69" s="131">
        <f>D69+F69+H69</f>
        <v>68</v>
      </c>
      <c r="K69" s="33">
        <f>J69/$J$72</f>
        <v>0.40963855421686746</v>
      </c>
    </row>
    <row r="70" spans="2:14" s="20" customFormat="1" x14ac:dyDescent="0.55000000000000004">
      <c r="B70" s="291" t="s">
        <v>68</v>
      </c>
      <c r="C70" s="292"/>
      <c r="D70" s="131">
        <v>5</v>
      </c>
      <c r="E70" s="157">
        <f>D70/$D$72</f>
        <v>0.7142857142857143</v>
      </c>
      <c r="F70" s="131">
        <v>19</v>
      </c>
      <c r="G70" s="158">
        <f>F70/$F$72</f>
        <v>0.6785714285714286</v>
      </c>
      <c r="H70" s="131">
        <v>52</v>
      </c>
      <c r="I70" s="158">
        <f>H70/$H$72</f>
        <v>0.39694656488549618</v>
      </c>
      <c r="J70" s="131">
        <f>D70+F70+H70</f>
        <v>76</v>
      </c>
      <c r="K70" s="33">
        <f>J70/$J$72</f>
        <v>0.45783132530120479</v>
      </c>
    </row>
    <row r="71" spans="2:14" x14ac:dyDescent="0.55000000000000004">
      <c r="B71" s="291" t="s">
        <v>385</v>
      </c>
      <c r="C71" s="292"/>
      <c r="D71" s="131">
        <v>2</v>
      </c>
      <c r="E71" s="157">
        <f t="shared" ref="E71" si="17">D71/$D$72</f>
        <v>0.2857142857142857</v>
      </c>
      <c r="F71" s="131">
        <v>4</v>
      </c>
      <c r="G71" s="158">
        <f t="shared" ref="G71" si="18">F71/$F$72</f>
        <v>0.14285714285714285</v>
      </c>
      <c r="H71" s="131">
        <v>16</v>
      </c>
      <c r="I71" s="158">
        <f t="shared" ref="I71" si="19">H71/$H$72</f>
        <v>0.12213740458015267</v>
      </c>
      <c r="J71" s="131">
        <f>D71+F71+H71</f>
        <v>22</v>
      </c>
      <c r="K71" s="33">
        <f>J71/$J$72</f>
        <v>0.13253012048192772</v>
      </c>
    </row>
    <row r="72" spans="2:14" x14ac:dyDescent="0.55000000000000004">
      <c r="B72" s="293" t="s">
        <v>10</v>
      </c>
      <c r="C72" s="294"/>
      <c r="D72" s="153">
        <f>SUM(D69:D71)</f>
        <v>7</v>
      </c>
      <c r="E72" s="159">
        <f t="shared" ref="E72:K72" si="20">SUM(E69:E71)</f>
        <v>1</v>
      </c>
      <c r="F72" s="153">
        <f t="shared" si="20"/>
        <v>28</v>
      </c>
      <c r="G72" s="159">
        <f t="shared" si="20"/>
        <v>1</v>
      </c>
      <c r="H72" s="153">
        <f t="shared" si="20"/>
        <v>131</v>
      </c>
      <c r="I72" s="159">
        <f t="shared" si="20"/>
        <v>1</v>
      </c>
      <c r="J72" s="153">
        <f t="shared" si="20"/>
        <v>166</v>
      </c>
      <c r="K72" s="36">
        <f t="shared" si="20"/>
        <v>0.99999999999999989</v>
      </c>
    </row>
    <row r="74" spans="2:14" x14ac:dyDescent="0.55000000000000004">
      <c r="B74" s="31" t="s">
        <v>73</v>
      </c>
      <c r="D74" s="20"/>
      <c r="F74" s="20"/>
      <c r="G74" s="20"/>
      <c r="H74" s="20"/>
      <c r="I74" s="20"/>
      <c r="J74" s="20"/>
      <c r="K74" s="20"/>
    </row>
    <row r="75" spans="2:14" ht="33.75" customHeight="1" x14ac:dyDescent="0.55000000000000004">
      <c r="B75" s="264" t="s">
        <v>285</v>
      </c>
      <c r="C75" s="264"/>
      <c r="D75" s="264"/>
      <c r="E75" s="264"/>
      <c r="F75" s="264"/>
      <c r="G75" s="264"/>
      <c r="H75" s="93"/>
      <c r="I75" s="93"/>
      <c r="J75" s="93"/>
      <c r="K75" s="93"/>
    </row>
    <row r="76" spans="2:14" x14ac:dyDescent="0.55000000000000004">
      <c r="B76" s="307"/>
      <c r="C76" s="307"/>
      <c r="D76" s="300">
        <v>2019</v>
      </c>
      <c r="E76" s="300"/>
      <c r="F76" s="300">
        <v>2018</v>
      </c>
      <c r="G76" s="300"/>
      <c r="H76" s="263"/>
      <c r="I76" s="263"/>
      <c r="J76" s="263"/>
      <c r="K76" s="263"/>
    </row>
    <row r="77" spans="2:14" x14ac:dyDescent="0.55000000000000004">
      <c r="B77" s="303" t="s">
        <v>64</v>
      </c>
      <c r="C77" s="303"/>
      <c r="D77" s="305">
        <v>0.35</v>
      </c>
      <c r="E77" s="305"/>
      <c r="F77" s="305">
        <v>0.28000000000000003</v>
      </c>
      <c r="G77" s="305"/>
      <c r="H77" s="301"/>
      <c r="I77" s="301"/>
      <c r="J77" s="301"/>
      <c r="K77" s="301"/>
    </row>
    <row r="78" spans="2:14" x14ac:dyDescent="0.55000000000000004">
      <c r="B78" s="303" t="s">
        <v>65</v>
      </c>
      <c r="C78" s="303"/>
      <c r="D78" s="305">
        <v>0.11</v>
      </c>
      <c r="E78" s="305"/>
      <c r="F78" s="305">
        <v>0.09</v>
      </c>
      <c r="G78" s="305"/>
      <c r="H78" s="301"/>
      <c r="I78" s="301"/>
      <c r="J78" s="301"/>
      <c r="K78" s="301"/>
    </row>
    <row r="79" spans="2:14" x14ac:dyDescent="0.55000000000000004">
      <c r="B79" s="304" t="s">
        <v>72</v>
      </c>
      <c r="C79" s="304"/>
      <c r="D79" s="290">
        <v>0.21</v>
      </c>
      <c r="E79" s="290"/>
      <c r="F79" s="290">
        <v>0.17499999999999999</v>
      </c>
      <c r="G79" s="290"/>
      <c r="H79" s="284"/>
      <c r="I79" s="284"/>
      <c r="J79" s="284"/>
      <c r="K79" s="284"/>
    </row>
    <row r="80" spans="2:14" x14ac:dyDescent="0.55000000000000004">
      <c r="N80" s="67"/>
    </row>
    <row r="81" spans="2:11" x14ac:dyDescent="0.55000000000000004">
      <c r="B81" s="31" t="s">
        <v>84</v>
      </c>
      <c r="D81" s="20"/>
      <c r="F81" s="20"/>
      <c r="G81" s="20"/>
      <c r="H81" s="20"/>
      <c r="I81" s="20"/>
      <c r="J81" s="20"/>
      <c r="K81" s="20"/>
    </row>
    <row r="82" spans="2:11" ht="33.75" customHeight="1" x14ac:dyDescent="0.55000000000000004">
      <c r="B82" s="279" t="s">
        <v>290</v>
      </c>
      <c r="C82" s="288"/>
      <c r="D82" s="288"/>
      <c r="E82" s="289"/>
      <c r="F82" s="93"/>
      <c r="G82" s="93"/>
      <c r="H82" s="93"/>
      <c r="I82" s="93"/>
      <c r="J82" s="93"/>
      <c r="K82" s="93"/>
    </row>
    <row r="83" spans="2:11" x14ac:dyDescent="0.55000000000000004">
      <c r="B83" s="278" t="s">
        <v>64</v>
      </c>
      <c r="C83" s="278"/>
      <c r="D83" s="285">
        <v>64</v>
      </c>
      <c r="E83" s="285"/>
      <c r="F83" s="263"/>
      <c r="G83" s="263"/>
      <c r="H83" s="263"/>
      <c r="I83" s="263"/>
      <c r="J83" s="263"/>
      <c r="K83" s="263"/>
    </row>
    <row r="84" spans="2:11" x14ac:dyDescent="0.55000000000000004">
      <c r="B84" s="291" t="s">
        <v>277</v>
      </c>
      <c r="C84" s="292"/>
      <c r="D84" s="285">
        <v>23</v>
      </c>
      <c r="E84" s="285"/>
      <c r="F84" s="301"/>
      <c r="G84" s="301"/>
      <c r="H84" s="301"/>
      <c r="I84" s="301"/>
      <c r="J84" s="301"/>
      <c r="K84" s="301"/>
    </row>
    <row r="85" spans="2:11" x14ac:dyDescent="0.55000000000000004">
      <c r="B85" s="278" t="s">
        <v>65</v>
      </c>
      <c r="C85" s="278"/>
      <c r="D85" s="285">
        <v>28</v>
      </c>
      <c r="E85" s="285"/>
      <c r="F85" s="129"/>
      <c r="G85" s="129"/>
      <c r="H85" s="129"/>
      <c r="I85" s="129"/>
      <c r="J85" s="129"/>
      <c r="K85" s="129"/>
    </row>
    <row r="86" spans="2:11" x14ac:dyDescent="0.55000000000000004">
      <c r="B86" s="282" t="s">
        <v>10</v>
      </c>
      <c r="C86" s="282"/>
      <c r="D86" s="283">
        <f>SUM(D83:E85)</f>
        <v>115</v>
      </c>
      <c r="E86" s="283"/>
      <c r="F86" s="301"/>
      <c r="G86" s="301"/>
      <c r="H86" s="301"/>
      <c r="I86" s="301"/>
      <c r="J86" s="301"/>
      <c r="K86" s="301"/>
    </row>
    <row r="87" spans="2:11" x14ac:dyDescent="0.55000000000000004">
      <c r="F87" s="284"/>
      <c r="G87" s="284"/>
      <c r="H87" s="284"/>
      <c r="I87" s="284"/>
      <c r="J87" s="284"/>
      <c r="K87" s="284"/>
    </row>
    <row r="89" spans="2:11" x14ac:dyDescent="0.55000000000000004">
      <c r="F89" s="20"/>
      <c r="G89" s="20"/>
      <c r="H89" s="20"/>
      <c r="I89" s="20"/>
      <c r="J89" s="20"/>
      <c r="K89" s="20"/>
    </row>
    <row r="90" spans="2:11" x14ac:dyDescent="0.55000000000000004">
      <c r="F90" s="128"/>
      <c r="G90" s="128"/>
      <c r="H90" s="128"/>
      <c r="I90" s="128"/>
      <c r="J90" s="128"/>
      <c r="K90" s="128"/>
    </row>
    <row r="91" spans="2:11" x14ac:dyDescent="0.55000000000000004">
      <c r="F91" s="263"/>
      <c r="G91" s="263"/>
      <c r="H91" s="263"/>
      <c r="I91" s="263"/>
      <c r="J91" s="263"/>
      <c r="K91" s="263"/>
    </row>
    <row r="92" spans="2:11" x14ac:dyDescent="0.55000000000000004">
      <c r="F92" s="302"/>
      <c r="G92" s="302"/>
      <c r="H92" s="302"/>
      <c r="I92" s="302"/>
      <c r="J92" s="302"/>
      <c r="K92" s="302"/>
    </row>
    <row r="93" spans="2:11" x14ac:dyDescent="0.55000000000000004">
      <c r="F93" s="20"/>
      <c r="G93" s="20"/>
      <c r="H93" s="301"/>
      <c r="I93" s="301"/>
      <c r="J93" s="301"/>
      <c r="K93" s="301"/>
    </row>
    <row r="94" spans="2:11" ht="29.5" customHeight="1" x14ac:dyDescent="0.55000000000000004">
      <c r="F94" s="93"/>
      <c r="G94" s="93"/>
      <c r="H94" s="63"/>
      <c r="I94" s="63"/>
      <c r="J94" s="63"/>
      <c r="K94" s="63"/>
    </row>
    <row r="95" spans="2:11" x14ac:dyDescent="0.55000000000000004">
      <c r="F95" s="127"/>
      <c r="G95" s="66"/>
    </row>
    <row r="96" spans="2:11" x14ac:dyDescent="0.55000000000000004">
      <c r="F96" s="127"/>
      <c r="G96" s="66"/>
    </row>
    <row r="97" spans="6:7" x14ac:dyDescent="0.55000000000000004">
      <c r="F97" s="127"/>
      <c r="G97" s="66"/>
    </row>
    <row r="98" spans="6:7" x14ac:dyDescent="0.55000000000000004">
      <c r="F98" s="127"/>
      <c r="G98" s="66"/>
    </row>
    <row r="99" spans="6:7" x14ac:dyDescent="0.55000000000000004">
      <c r="F99" s="127"/>
      <c r="G99" s="66"/>
    </row>
    <row r="100" spans="6:7" x14ac:dyDescent="0.55000000000000004">
      <c r="F100" s="84"/>
      <c r="G100" s="164"/>
    </row>
    <row r="103" spans="6:7" ht="35.5" customHeight="1" x14ac:dyDescent="0.55000000000000004"/>
    <row r="109" spans="6:7" s="20" customFormat="1" x14ac:dyDescent="0.55000000000000004"/>
    <row r="110" spans="6:7" s="20" customFormat="1" x14ac:dyDescent="0.55000000000000004"/>
  </sheetData>
  <sheetProtection algorithmName="SHA-512" hashValue="S8Gic04R9H2wbz6cl543fGOxF6a3c+gMPv32U+dF0EvHf4jELTTVN3pYjvLvMIA9EwX36zHbV/cEK6gQcrMqmA==" saltValue="W7mgvihx/UXJKBi9lGnEUA==" spinCount="100000" sheet="1" objects="1" scenarios="1" selectLockedCells="1" selectUnlockedCells="1"/>
  <mergeCells count="115">
    <mergeCell ref="B26:K26"/>
    <mergeCell ref="B27:L27"/>
    <mergeCell ref="J31:K31"/>
    <mergeCell ref="D31:E31"/>
    <mergeCell ref="B31:C31"/>
    <mergeCell ref="D84:E84"/>
    <mergeCell ref="B84:C84"/>
    <mergeCell ref="B82:E82"/>
    <mergeCell ref="J79:K79"/>
    <mergeCell ref="B77:C77"/>
    <mergeCell ref="B78:C78"/>
    <mergeCell ref="B79:C79"/>
    <mergeCell ref="D77:E77"/>
    <mergeCell ref="D78:E78"/>
    <mergeCell ref="D79:E79"/>
    <mergeCell ref="F77:G77"/>
    <mergeCell ref="F78:G78"/>
    <mergeCell ref="J78:K78"/>
    <mergeCell ref="J68:K68"/>
    <mergeCell ref="B69:C69"/>
    <mergeCell ref="B71:C71"/>
    <mergeCell ref="B72:C72"/>
    <mergeCell ref="B76:C76"/>
    <mergeCell ref="D76:E76"/>
    <mergeCell ref="F76:G76"/>
    <mergeCell ref="B70:C70"/>
    <mergeCell ref="B46:C46"/>
    <mergeCell ref="H93:I93"/>
    <mergeCell ref="J93:K93"/>
    <mergeCell ref="H83:I83"/>
    <mergeCell ref="J83:K83"/>
    <mergeCell ref="H77:I77"/>
    <mergeCell ref="H78:I78"/>
    <mergeCell ref="H79:I79"/>
    <mergeCell ref="J77:K77"/>
    <mergeCell ref="F83:G83"/>
    <mergeCell ref="F86:G86"/>
    <mergeCell ref="H86:I86"/>
    <mergeCell ref="J86:K86"/>
    <mergeCell ref="F92:G92"/>
    <mergeCell ref="H92:I92"/>
    <mergeCell ref="J92:K92"/>
    <mergeCell ref="F84:G84"/>
    <mergeCell ref="H84:I84"/>
    <mergeCell ref="J84:K84"/>
    <mergeCell ref="B63:C63"/>
    <mergeCell ref="B64:C64"/>
    <mergeCell ref="B32:C32"/>
    <mergeCell ref="B33:C33"/>
    <mergeCell ref="B68:C68"/>
    <mergeCell ref="D68:E68"/>
    <mergeCell ref="F68:G68"/>
    <mergeCell ref="H61:I61"/>
    <mergeCell ref="H68:I68"/>
    <mergeCell ref="B60:G60"/>
    <mergeCell ref="B51:C51"/>
    <mergeCell ref="B52:C52"/>
    <mergeCell ref="B53:C53"/>
    <mergeCell ref="B54:C54"/>
    <mergeCell ref="B57:C57"/>
    <mergeCell ref="B56:C56"/>
    <mergeCell ref="B55:C55"/>
    <mergeCell ref="B41:C41"/>
    <mergeCell ref="B42:C42"/>
    <mergeCell ref="B43:C43"/>
    <mergeCell ref="B44:C44"/>
    <mergeCell ref="B45:C45"/>
    <mergeCell ref="B2:B3"/>
    <mergeCell ref="F91:G91"/>
    <mergeCell ref="H91:I91"/>
    <mergeCell ref="J91:K91"/>
    <mergeCell ref="B86:C86"/>
    <mergeCell ref="D86:E86"/>
    <mergeCell ref="F87:G87"/>
    <mergeCell ref="H87:I87"/>
    <mergeCell ref="J87:K87"/>
    <mergeCell ref="B83:C83"/>
    <mergeCell ref="D83:E83"/>
    <mergeCell ref="B15:B17"/>
    <mergeCell ref="B67:K67"/>
    <mergeCell ref="H76:I76"/>
    <mergeCell ref="J76:K76"/>
    <mergeCell ref="F79:G79"/>
    <mergeCell ref="B37:C37"/>
    <mergeCell ref="B85:C85"/>
    <mergeCell ref="B62:C62"/>
    <mergeCell ref="D85:E85"/>
    <mergeCell ref="B7:N7"/>
    <mergeCell ref="F31:G31"/>
    <mergeCell ref="B6:N6"/>
    <mergeCell ref="B75:G75"/>
    <mergeCell ref="H31:I31"/>
    <mergeCell ref="B30:G30"/>
    <mergeCell ref="B61:C61"/>
    <mergeCell ref="D61:E61"/>
    <mergeCell ref="F61:G61"/>
    <mergeCell ref="J61:K61"/>
    <mergeCell ref="B10:K10"/>
    <mergeCell ref="B12:B14"/>
    <mergeCell ref="B18:B20"/>
    <mergeCell ref="B11:C11"/>
    <mergeCell ref="B21:B23"/>
    <mergeCell ref="D11:E11"/>
    <mergeCell ref="F11:G11"/>
    <mergeCell ref="H11:I11"/>
    <mergeCell ref="J11:K11"/>
    <mergeCell ref="F15:G17"/>
    <mergeCell ref="H15:I17"/>
    <mergeCell ref="J15:K17"/>
    <mergeCell ref="B49:E49"/>
    <mergeCell ref="B50:C50"/>
    <mergeCell ref="B34:C34"/>
    <mergeCell ref="B35:C35"/>
    <mergeCell ref="B36:C36"/>
    <mergeCell ref="B40:E40"/>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C5054-8C2C-429A-9067-3C4C92868E1B}">
  <dimension ref="A1:J54"/>
  <sheetViews>
    <sheetView showGridLines="0" zoomScale="60" zoomScaleNormal="60" workbookViewId="0">
      <selection activeCell="H54" sqref="H54"/>
    </sheetView>
  </sheetViews>
  <sheetFormatPr baseColWidth="10" defaultRowHeight="14.4" x14ac:dyDescent="0.55000000000000004"/>
  <cols>
    <col min="1" max="1" width="14.41796875" style="1" bestFit="1" customWidth="1"/>
    <col min="2" max="2" width="47.15625" style="9" customWidth="1"/>
    <col min="3" max="3" width="13.578125" style="9" bestFit="1" customWidth="1"/>
    <col min="4" max="6" width="11.578125" style="9"/>
    <col min="7" max="7" width="4.578125" customWidth="1"/>
    <col min="8" max="8" width="55.26171875" style="4" customWidth="1"/>
    <col min="9" max="9" width="159.41796875" style="4" bestFit="1" customWidth="1"/>
    <col min="10" max="10" width="93.68359375" bestFit="1" customWidth="1"/>
  </cols>
  <sheetData>
    <row r="1" spans="1:9" s="1" customFormat="1" x14ac:dyDescent="0.55000000000000004">
      <c r="B1" s="9"/>
      <c r="C1" s="9"/>
      <c r="D1" s="9"/>
      <c r="E1" s="9"/>
      <c r="F1" s="9"/>
      <c r="H1" s="4"/>
      <c r="I1" s="4"/>
    </row>
    <row r="2" spans="1:9" x14ac:dyDescent="0.55000000000000004">
      <c r="A2" s="3" t="s">
        <v>50</v>
      </c>
      <c r="B2" s="308"/>
    </row>
    <row r="3" spans="1:9" x14ac:dyDescent="0.55000000000000004">
      <c r="A3" s="3" t="s">
        <v>51</v>
      </c>
      <c r="B3" s="308"/>
    </row>
    <row r="4" spans="1:9" s="20" customFormat="1" x14ac:dyDescent="0.55000000000000004">
      <c r="A4" s="25"/>
      <c r="B4" s="99"/>
      <c r="C4" s="9"/>
      <c r="D4" s="9"/>
      <c r="E4" s="9"/>
      <c r="F4" s="9"/>
      <c r="H4" s="4"/>
      <c r="I4" s="4"/>
    </row>
    <row r="5" spans="1:9" s="20" customFormat="1" x14ac:dyDescent="0.55000000000000004">
      <c r="A5" s="25"/>
      <c r="B5" s="313" t="s">
        <v>234</v>
      </c>
      <c r="C5" s="313"/>
      <c r="D5" s="313"/>
      <c r="E5" s="313"/>
      <c r="F5" s="313"/>
      <c r="G5" s="313"/>
      <c r="H5" s="313"/>
      <c r="I5" s="313"/>
    </row>
    <row r="6" spans="1:9" s="20" customFormat="1" x14ac:dyDescent="0.55000000000000004">
      <c r="A6" s="25"/>
      <c r="B6" s="308" t="s">
        <v>111</v>
      </c>
      <c r="C6" s="308"/>
      <c r="D6" s="308"/>
      <c r="E6" s="308"/>
      <c r="F6" s="308"/>
      <c r="G6" s="308"/>
      <c r="H6" s="308"/>
      <c r="I6" s="308"/>
    </row>
    <row r="7" spans="1:9" s="20" customFormat="1" x14ac:dyDescent="0.55000000000000004">
      <c r="A7" s="25"/>
      <c r="B7" s="308" t="s">
        <v>110</v>
      </c>
      <c r="C7" s="308"/>
      <c r="D7" s="308"/>
      <c r="E7" s="308"/>
      <c r="F7" s="308"/>
      <c r="G7" s="308"/>
      <c r="H7" s="308"/>
      <c r="I7" s="308"/>
    </row>
    <row r="8" spans="1:9" s="13" customFormat="1" x14ac:dyDescent="0.55000000000000004">
      <c r="A8" s="14"/>
      <c r="B8" s="9"/>
      <c r="C8" s="9"/>
      <c r="D8" s="9"/>
      <c r="E8" s="9"/>
      <c r="F8" s="9"/>
      <c r="H8" s="4"/>
      <c r="I8" s="4"/>
    </row>
    <row r="9" spans="1:9" x14ac:dyDescent="0.55000000000000004">
      <c r="B9" s="12" t="s">
        <v>21</v>
      </c>
      <c r="H9" s="53"/>
    </row>
    <row r="10" spans="1:9" ht="31" customHeight="1" x14ac:dyDescent="0.55000000000000004">
      <c r="B10" s="316" t="s">
        <v>391</v>
      </c>
      <c r="C10" s="316"/>
      <c r="D10" s="316"/>
      <c r="E10" s="316"/>
      <c r="F10" s="119"/>
      <c r="H10" s="19"/>
      <c r="I10" s="19"/>
    </row>
    <row r="11" spans="1:9" ht="18.600000000000001" customHeight="1" x14ac:dyDescent="0.55000000000000004">
      <c r="B11" s="310" t="s">
        <v>11</v>
      </c>
      <c r="C11" s="311">
        <v>2017</v>
      </c>
      <c r="D11" s="309">
        <v>2018</v>
      </c>
      <c r="E11" s="309">
        <v>2019</v>
      </c>
      <c r="F11" s="318"/>
      <c r="I11" s="19"/>
    </row>
    <row r="12" spans="1:9" x14ac:dyDescent="0.55000000000000004">
      <c r="B12" s="310"/>
      <c r="C12" s="312"/>
      <c r="D12" s="309"/>
      <c r="E12" s="309"/>
      <c r="F12" s="318"/>
    </row>
    <row r="13" spans="1:9" x14ac:dyDescent="0.55000000000000004">
      <c r="B13" s="7" t="s">
        <v>12</v>
      </c>
      <c r="C13" s="141">
        <v>113</v>
      </c>
      <c r="D13" s="140">
        <v>84</v>
      </c>
      <c r="E13" s="139">
        <v>104</v>
      </c>
      <c r="F13" s="120"/>
    </row>
    <row r="14" spans="1:9" x14ac:dyDescent="0.55000000000000004">
      <c r="B14" s="7" t="s">
        <v>13</v>
      </c>
      <c r="C14" s="141">
        <v>20</v>
      </c>
      <c r="D14" s="142">
        <v>13</v>
      </c>
      <c r="E14" s="139">
        <v>10</v>
      </c>
      <c r="F14" s="120"/>
    </row>
    <row r="15" spans="1:9" x14ac:dyDescent="0.55000000000000004">
      <c r="B15" s="7" t="s">
        <v>14</v>
      </c>
      <c r="C15" s="141">
        <v>7</v>
      </c>
      <c r="D15" s="140">
        <v>3</v>
      </c>
      <c r="E15" s="139">
        <v>2</v>
      </c>
      <c r="F15" s="120"/>
    </row>
    <row r="16" spans="1:9" x14ac:dyDescent="0.55000000000000004">
      <c r="B16" s="7" t="s">
        <v>15</v>
      </c>
      <c r="C16" s="141">
        <v>21</v>
      </c>
      <c r="D16" s="142">
        <v>13</v>
      </c>
      <c r="E16" s="139">
        <v>14</v>
      </c>
      <c r="F16" s="120"/>
    </row>
    <row r="17" spans="1:9" x14ac:dyDescent="0.55000000000000004">
      <c r="B17" s="8" t="s">
        <v>291</v>
      </c>
      <c r="C17" s="144" t="s">
        <v>252</v>
      </c>
      <c r="D17" s="82" t="s">
        <v>255</v>
      </c>
      <c r="E17" s="143">
        <v>913824</v>
      </c>
      <c r="F17" s="120"/>
    </row>
    <row r="18" spans="1:9" ht="43.2" x14ac:dyDescent="0.55000000000000004">
      <c r="B18" s="56" t="s">
        <v>16</v>
      </c>
      <c r="C18" s="223">
        <v>1.7</v>
      </c>
      <c r="D18" s="145">
        <v>0.8</v>
      </c>
      <c r="E18" s="223">
        <v>0.44</v>
      </c>
      <c r="H18" s="138"/>
    </row>
    <row r="19" spans="1:9" ht="28.8" x14ac:dyDescent="0.55000000000000004">
      <c r="B19" s="56" t="s">
        <v>357</v>
      </c>
      <c r="C19" s="223">
        <v>7</v>
      </c>
      <c r="D19" s="82">
        <v>4.5199999999999996</v>
      </c>
      <c r="E19" s="223">
        <v>3.5</v>
      </c>
      <c r="H19" s="138"/>
    </row>
    <row r="20" spans="1:9" ht="28.8" x14ac:dyDescent="0.55000000000000004">
      <c r="B20" s="56" t="s">
        <v>17</v>
      </c>
      <c r="C20" s="223">
        <v>11.9</v>
      </c>
      <c r="D20" s="82">
        <v>8.1999999999999993</v>
      </c>
      <c r="E20" s="223">
        <v>5.69</v>
      </c>
    </row>
    <row r="22" spans="1:9" s="20" customFormat="1" x14ac:dyDescent="0.55000000000000004">
      <c r="B22" s="102" t="s">
        <v>19</v>
      </c>
      <c r="C22" s="9"/>
      <c r="D22" s="9"/>
      <c r="E22" s="9"/>
      <c r="F22" s="9"/>
      <c r="H22" s="4"/>
      <c r="I22" s="4"/>
    </row>
    <row r="23" spans="1:9" s="20" customFormat="1" x14ac:dyDescent="0.55000000000000004">
      <c r="A23" s="317" t="s">
        <v>39</v>
      </c>
      <c r="B23" s="317"/>
      <c r="C23" s="314" t="s">
        <v>20</v>
      </c>
      <c r="D23" s="314"/>
      <c r="E23" s="314"/>
      <c r="F23" s="314"/>
      <c r="G23" s="314"/>
      <c r="H23" s="314"/>
      <c r="I23" s="105"/>
    </row>
    <row r="24" spans="1:9" s="20" customFormat="1" x14ac:dyDescent="0.55000000000000004">
      <c r="B24" s="107" t="s">
        <v>40</v>
      </c>
      <c r="C24" s="315" t="s">
        <v>48</v>
      </c>
      <c r="D24" s="315"/>
      <c r="E24" s="315"/>
      <c r="F24" s="315"/>
      <c r="G24" s="315"/>
      <c r="H24" s="315"/>
      <c r="I24" s="4"/>
    </row>
    <row r="25" spans="1:9" s="20" customFormat="1" x14ac:dyDescent="0.55000000000000004">
      <c r="B25" s="106" t="s">
        <v>41</v>
      </c>
      <c r="C25" s="314" t="s">
        <v>47</v>
      </c>
      <c r="D25" s="314"/>
      <c r="E25" s="314"/>
      <c r="F25" s="314"/>
      <c r="G25" s="314"/>
      <c r="H25" s="314"/>
      <c r="I25" s="4"/>
    </row>
    <row r="26" spans="1:9" s="20" customFormat="1" x14ac:dyDescent="0.55000000000000004">
      <c r="B26" s="175"/>
      <c r="C26" s="176"/>
      <c r="D26" s="176"/>
      <c r="E26" s="176"/>
      <c r="F26" s="176"/>
      <c r="G26" s="176"/>
      <c r="H26" s="176"/>
      <c r="I26" s="4"/>
    </row>
    <row r="27" spans="1:9" s="20" customFormat="1" x14ac:dyDescent="0.55000000000000004">
      <c r="A27" s="317" t="s">
        <v>44</v>
      </c>
      <c r="B27" s="317"/>
      <c r="C27" s="314" t="s">
        <v>43</v>
      </c>
      <c r="D27" s="314"/>
      <c r="E27" s="314"/>
      <c r="F27" s="314"/>
      <c r="G27" s="314"/>
      <c r="H27" s="314"/>
      <c r="I27" s="4"/>
    </row>
    <row r="28" spans="1:9" s="20" customFormat="1" x14ac:dyDescent="0.55000000000000004">
      <c r="B28" s="106" t="s">
        <v>45</v>
      </c>
      <c r="C28" s="314" t="s">
        <v>46</v>
      </c>
      <c r="D28" s="314"/>
      <c r="E28" s="314"/>
      <c r="F28" s="314"/>
      <c r="G28" s="314"/>
      <c r="H28" s="314"/>
      <c r="I28" s="4"/>
    </row>
    <row r="29" spans="1:9" s="20" customFormat="1" x14ac:dyDescent="0.55000000000000004">
      <c r="B29" s="241"/>
      <c r="C29" s="314" t="s">
        <v>49</v>
      </c>
      <c r="D29" s="314"/>
      <c r="E29" s="314"/>
      <c r="F29" s="314"/>
      <c r="G29" s="314"/>
      <c r="H29" s="314"/>
      <c r="I29" s="314"/>
    </row>
    <row r="31" spans="1:9" x14ac:dyDescent="0.55000000000000004">
      <c r="B31" s="12" t="s">
        <v>18</v>
      </c>
    </row>
    <row r="32" spans="1:9" ht="30" customHeight="1" x14ac:dyDescent="0.55000000000000004">
      <c r="A32" s="208"/>
      <c r="B32" s="316" t="s">
        <v>392</v>
      </c>
      <c r="C32" s="316"/>
      <c r="D32" s="316"/>
      <c r="E32" s="316"/>
      <c r="F32" s="119"/>
    </row>
    <row r="33" spans="1:10" x14ac:dyDescent="0.55000000000000004">
      <c r="A33" s="318"/>
      <c r="B33" s="310" t="s">
        <v>11</v>
      </c>
      <c r="C33" s="311">
        <v>2017</v>
      </c>
      <c r="D33" s="309">
        <v>2018</v>
      </c>
      <c r="E33" s="309">
        <v>2019</v>
      </c>
      <c r="F33" s="318"/>
    </row>
    <row r="34" spans="1:10" x14ac:dyDescent="0.55000000000000004">
      <c r="A34" s="318"/>
      <c r="B34" s="310"/>
      <c r="C34" s="312"/>
      <c r="D34" s="309"/>
      <c r="E34" s="309"/>
      <c r="F34" s="318"/>
    </row>
    <row r="35" spans="1:10" x14ac:dyDescent="0.55000000000000004">
      <c r="A35" s="120"/>
      <c r="B35" s="7" t="s">
        <v>12</v>
      </c>
      <c r="C35" s="142">
        <v>131</v>
      </c>
      <c r="D35" s="146">
        <v>104</v>
      </c>
      <c r="E35" s="139">
        <v>114</v>
      </c>
      <c r="F35" s="120"/>
    </row>
    <row r="36" spans="1:10" x14ac:dyDescent="0.55000000000000004">
      <c r="A36" s="120"/>
      <c r="B36" s="7" t="s">
        <v>13</v>
      </c>
      <c r="C36" s="142">
        <v>26</v>
      </c>
      <c r="D36" s="147">
        <v>17</v>
      </c>
      <c r="E36" s="139">
        <v>10</v>
      </c>
      <c r="F36" s="120"/>
    </row>
    <row r="37" spans="1:10" x14ac:dyDescent="0.55000000000000004">
      <c r="A37" s="120"/>
      <c r="B37" s="7" t="s">
        <v>14</v>
      </c>
      <c r="C37" s="142">
        <v>8</v>
      </c>
      <c r="D37" s="146">
        <v>3</v>
      </c>
      <c r="E37" s="139">
        <v>3</v>
      </c>
      <c r="F37" s="120"/>
    </row>
    <row r="38" spans="1:10" x14ac:dyDescent="0.55000000000000004">
      <c r="A38" s="120"/>
      <c r="B38" s="7" t="s">
        <v>15</v>
      </c>
      <c r="C38" s="142">
        <v>22</v>
      </c>
      <c r="D38" s="147">
        <v>20</v>
      </c>
      <c r="E38" s="139">
        <v>16</v>
      </c>
      <c r="F38" s="120"/>
    </row>
    <row r="39" spans="1:10" x14ac:dyDescent="0.55000000000000004">
      <c r="A39" s="76"/>
      <c r="B39" s="8" t="s">
        <v>291</v>
      </c>
      <c r="C39" s="144" t="s">
        <v>253</v>
      </c>
      <c r="D39" s="148" t="s">
        <v>256</v>
      </c>
      <c r="E39" s="143">
        <v>1059621</v>
      </c>
      <c r="F39" s="120"/>
    </row>
    <row r="40" spans="1:10" ht="43.2" x14ac:dyDescent="0.55000000000000004">
      <c r="A40" s="222"/>
      <c r="B40" s="56" t="s">
        <v>16</v>
      </c>
      <c r="C40" s="223">
        <v>1.6</v>
      </c>
      <c r="D40" s="148">
        <v>0.7</v>
      </c>
      <c r="E40" s="223">
        <v>0.56999999999999995</v>
      </c>
    </row>
    <row r="41" spans="1:10" ht="28.8" x14ac:dyDescent="0.55000000000000004">
      <c r="A41" s="222"/>
      <c r="B41" s="56" t="s">
        <v>357</v>
      </c>
      <c r="C41" s="223">
        <v>6</v>
      </c>
      <c r="D41" s="82">
        <v>5.4</v>
      </c>
      <c r="E41" s="223">
        <v>3.59</v>
      </c>
    </row>
    <row r="42" spans="1:10" ht="28.8" x14ac:dyDescent="0.55000000000000004">
      <c r="A42" s="222"/>
      <c r="B42" s="56" t="s">
        <v>17</v>
      </c>
      <c r="C42" s="223">
        <v>11.27</v>
      </c>
      <c r="D42" s="82">
        <v>9.4</v>
      </c>
      <c r="E42" s="223">
        <v>5.47</v>
      </c>
    </row>
    <row r="43" spans="1:10" s="20" customFormat="1" x14ac:dyDescent="0.55000000000000004">
      <c r="A43" s="208"/>
      <c r="B43" s="57"/>
      <c r="C43" s="9"/>
      <c r="D43" s="9"/>
      <c r="E43" s="121"/>
      <c r="F43" s="9"/>
      <c r="H43" s="4"/>
      <c r="I43" s="4"/>
    </row>
    <row r="44" spans="1:10" s="20" customFormat="1" x14ac:dyDescent="0.55000000000000004">
      <c r="A44" s="208"/>
      <c r="B44" s="102" t="s">
        <v>94</v>
      </c>
      <c r="C44" s="9"/>
      <c r="D44" s="9"/>
      <c r="E44" s="121"/>
      <c r="F44" s="9"/>
      <c r="H44" s="4"/>
      <c r="I44" s="4"/>
    </row>
    <row r="45" spans="1:10" s="20" customFormat="1" x14ac:dyDescent="0.55000000000000004">
      <c r="B45" s="319" t="s">
        <v>163</v>
      </c>
      <c r="C45" s="319"/>
      <c r="D45" s="319"/>
      <c r="E45" s="319"/>
      <c r="F45" s="319"/>
      <c r="G45" s="319"/>
      <c r="H45" s="319"/>
      <c r="I45" s="319"/>
      <c r="J45" s="319"/>
    </row>
    <row r="46" spans="1:10" s="20" customFormat="1" x14ac:dyDescent="0.55000000000000004">
      <c r="B46" s="319" t="s">
        <v>254</v>
      </c>
      <c r="C46" s="319"/>
      <c r="D46" s="319"/>
      <c r="E46" s="319"/>
      <c r="F46" s="319"/>
      <c r="G46" s="319"/>
      <c r="H46" s="319"/>
      <c r="I46" s="319"/>
      <c r="J46" s="319"/>
    </row>
    <row r="48" spans="1:10" x14ac:dyDescent="0.55000000000000004">
      <c r="B48" s="12" t="s">
        <v>63</v>
      </c>
    </row>
    <row r="49" spans="2:6" x14ac:dyDescent="0.55000000000000004">
      <c r="B49" s="316" t="s">
        <v>174</v>
      </c>
      <c r="C49" s="316"/>
      <c r="D49" s="316"/>
      <c r="E49" s="316"/>
      <c r="F49" s="316"/>
    </row>
    <row r="50" spans="2:6" x14ac:dyDescent="0.55000000000000004">
      <c r="B50" s="310"/>
      <c r="C50" s="311">
        <v>2019</v>
      </c>
      <c r="D50" s="311">
        <v>2018</v>
      </c>
      <c r="E50" s="311">
        <v>2017</v>
      </c>
      <c r="F50" s="311">
        <v>2016</v>
      </c>
    </row>
    <row r="51" spans="2:6" x14ac:dyDescent="0.55000000000000004">
      <c r="B51" s="310"/>
      <c r="C51" s="312"/>
      <c r="D51" s="312"/>
      <c r="E51" s="312"/>
      <c r="F51" s="312"/>
    </row>
    <row r="52" spans="2:6" ht="28.8" x14ac:dyDescent="0.55000000000000004">
      <c r="B52" s="7" t="s">
        <v>178</v>
      </c>
      <c r="C52" s="79" t="s">
        <v>292</v>
      </c>
      <c r="D52" s="79" t="s">
        <v>175</v>
      </c>
      <c r="E52" s="79" t="s">
        <v>177</v>
      </c>
      <c r="F52" s="79" t="s">
        <v>176</v>
      </c>
    </row>
    <row r="53" spans="2:6" ht="28.8" x14ac:dyDescent="0.55000000000000004">
      <c r="B53" s="7" t="s">
        <v>179</v>
      </c>
      <c r="C53" s="79" t="s">
        <v>257</v>
      </c>
      <c r="D53" s="81" t="s">
        <v>176</v>
      </c>
      <c r="E53" s="81" t="s">
        <v>181</v>
      </c>
      <c r="F53" s="79" t="s">
        <v>98</v>
      </c>
    </row>
    <row r="54" spans="2:6" x14ac:dyDescent="0.55000000000000004">
      <c r="B54" s="69" t="s">
        <v>10</v>
      </c>
      <c r="C54" s="80" t="s">
        <v>258</v>
      </c>
      <c r="D54" s="80" t="s">
        <v>180</v>
      </c>
      <c r="E54" s="80" t="s">
        <v>182</v>
      </c>
      <c r="F54" s="82">
        <v>6</v>
      </c>
    </row>
  </sheetData>
  <sheetProtection algorithmName="SHA-512" hashValue="+LoUz2An1Jc5Lh1auT3xTBEHqI22aBJX73WCYGdGLGH0sZ3dREVx1XazcvM8CrkP5xUlKBZAKBNBiFa9uqagIg==" saltValue="vy4Kryjtm3/NHOa1Sem6Lw==" spinCount="100000" sheet="1" objects="1" scenarios="1" selectLockedCells="1" selectUnlockedCells="1"/>
  <mergeCells count="33">
    <mergeCell ref="A33:A34"/>
    <mergeCell ref="A27:B27"/>
    <mergeCell ref="D11:D12"/>
    <mergeCell ref="F11:F12"/>
    <mergeCell ref="E11:E12"/>
    <mergeCell ref="E50:E51"/>
    <mergeCell ref="B33:B34"/>
    <mergeCell ref="C33:C34"/>
    <mergeCell ref="D33:D34"/>
    <mergeCell ref="F33:F34"/>
    <mergeCell ref="B49:F49"/>
    <mergeCell ref="B50:B51"/>
    <mergeCell ref="C50:C51"/>
    <mergeCell ref="D50:D51"/>
    <mergeCell ref="F50:F51"/>
    <mergeCell ref="B45:J45"/>
    <mergeCell ref="B46:J46"/>
    <mergeCell ref="B2:B3"/>
    <mergeCell ref="E33:E34"/>
    <mergeCell ref="B11:B12"/>
    <mergeCell ref="C11:C12"/>
    <mergeCell ref="B5:I5"/>
    <mergeCell ref="B6:I6"/>
    <mergeCell ref="B7:I7"/>
    <mergeCell ref="C23:H23"/>
    <mergeCell ref="C24:H24"/>
    <mergeCell ref="C25:H25"/>
    <mergeCell ref="C27:H27"/>
    <mergeCell ref="C28:H28"/>
    <mergeCell ref="B32:E32"/>
    <mergeCell ref="B10:E10"/>
    <mergeCell ref="C29:I29"/>
    <mergeCell ref="A23:B23"/>
  </mergeCells>
  <pageMargins left="0.7" right="0.7" top="0.75" bottom="0.75" header="0.3" footer="0.3"/>
  <pageSetup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AF6F24-7D28-41F8-B876-E2992DBECB1E}">
  <dimension ref="A1:K55"/>
  <sheetViews>
    <sheetView showGridLines="0" zoomScale="60" zoomScaleNormal="60" workbookViewId="0">
      <selection activeCell="B5" sqref="B5:G5"/>
    </sheetView>
  </sheetViews>
  <sheetFormatPr baseColWidth="10" defaultColWidth="11.578125" defaultRowHeight="14.4" x14ac:dyDescent="0.55000000000000004"/>
  <cols>
    <col min="1" max="1" width="29.26171875" style="4" bestFit="1" customWidth="1"/>
    <col min="2" max="2" width="18.15625" style="4" customWidth="1"/>
    <col min="3" max="3" width="41.9453125" style="4" customWidth="1"/>
    <col min="4" max="4" width="9.5234375" style="4" bestFit="1" customWidth="1"/>
    <col min="5" max="5" width="14.41796875" style="4" customWidth="1"/>
    <col min="6" max="6" width="11.578125" style="4"/>
    <col min="7" max="7" width="33.68359375" style="4" customWidth="1"/>
    <col min="8" max="9" width="11.578125" style="4"/>
    <col min="10" max="10" width="19.26171875" style="4" customWidth="1"/>
    <col min="11" max="16384" width="11.578125" style="4"/>
  </cols>
  <sheetData>
    <row r="1" spans="1:10" x14ac:dyDescent="0.55000000000000004">
      <c r="B1" s="3"/>
    </row>
    <row r="2" spans="1:10" x14ac:dyDescent="0.55000000000000004">
      <c r="A2" s="3" t="s">
        <v>169</v>
      </c>
      <c r="B2" s="331"/>
    </row>
    <row r="3" spans="1:10" x14ac:dyDescent="0.55000000000000004">
      <c r="A3" s="3" t="s">
        <v>170</v>
      </c>
      <c r="B3" s="331"/>
    </row>
    <row r="4" spans="1:10" x14ac:dyDescent="0.55000000000000004">
      <c r="A4" s="25"/>
      <c r="B4" s="100"/>
    </row>
    <row r="5" spans="1:10" x14ac:dyDescent="0.55000000000000004">
      <c r="A5" s="25"/>
      <c r="B5" s="340" t="s">
        <v>234</v>
      </c>
      <c r="C5" s="340"/>
      <c r="D5" s="340"/>
      <c r="E5" s="340"/>
      <c r="F5" s="340"/>
      <c r="G5" s="340"/>
    </row>
    <row r="6" spans="1:10" x14ac:dyDescent="0.55000000000000004">
      <c r="A6" s="25"/>
      <c r="B6" s="314" t="s">
        <v>111</v>
      </c>
      <c r="C6" s="314"/>
      <c r="D6" s="314"/>
      <c r="E6" s="314"/>
      <c r="F6" s="314"/>
      <c r="G6" s="314"/>
    </row>
    <row r="7" spans="1:10" x14ac:dyDescent="0.55000000000000004">
      <c r="A7" s="14"/>
      <c r="B7" s="314" t="s">
        <v>110</v>
      </c>
      <c r="C7" s="314"/>
      <c r="D7" s="314"/>
      <c r="E7" s="314"/>
      <c r="F7" s="314"/>
      <c r="G7" s="314"/>
    </row>
    <row r="8" spans="1:10" x14ac:dyDescent="0.55000000000000004">
      <c r="A8" s="25"/>
      <c r="B8" s="20"/>
      <c r="C8" s="19"/>
    </row>
    <row r="9" spans="1:10" x14ac:dyDescent="0.55000000000000004">
      <c r="B9" s="12" t="s">
        <v>42</v>
      </c>
    </row>
    <row r="10" spans="1:10" ht="46.15" customHeight="1" x14ac:dyDescent="0.55000000000000004">
      <c r="B10" s="337" t="s">
        <v>207</v>
      </c>
      <c r="C10" s="338"/>
      <c r="D10" s="338"/>
      <c r="E10" s="338"/>
      <c r="F10" s="338"/>
      <c r="G10" s="339"/>
      <c r="I10" s="53"/>
      <c r="J10" s="20"/>
    </row>
    <row r="11" spans="1:10" ht="28.9" customHeight="1" x14ac:dyDescent="0.55000000000000004">
      <c r="B11" s="341"/>
      <c r="C11" s="342"/>
      <c r="D11" s="334" t="s">
        <v>5</v>
      </c>
      <c r="E11" s="335"/>
      <c r="F11" s="336"/>
      <c r="G11" s="332" t="s">
        <v>9</v>
      </c>
      <c r="I11" s="20"/>
      <c r="J11" s="19"/>
    </row>
    <row r="12" spans="1:10" ht="43.2" x14ac:dyDescent="0.55000000000000004">
      <c r="B12" s="327" t="s">
        <v>3</v>
      </c>
      <c r="C12" s="328"/>
      <c r="D12" s="2" t="s">
        <v>6</v>
      </c>
      <c r="E12" s="2" t="s">
        <v>7</v>
      </c>
      <c r="F12" s="2" t="s">
        <v>8</v>
      </c>
      <c r="G12" s="333"/>
      <c r="I12" s="20"/>
      <c r="J12" s="19"/>
    </row>
    <row r="13" spans="1:10" ht="30" customHeight="1" x14ac:dyDescent="0.6">
      <c r="B13" s="329" t="s">
        <v>296</v>
      </c>
      <c r="C13" s="330"/>
      <c r="D13" s="160">
        <v>58</v>
      </c>
      <c r="E13" s="160">
        <v>443</v>
      </c>
      <c r="F13" s="160">
        <v>334</v>
      </c>
      <c r="G13" s="161">
        <v>0.999</v>
      </c>
    </row>
    <row r="14" spans="1:10" x14ac:dyDescent="0.55000000000000004">
      <c r="B14" s="291" t="s">
        <v>1</v>
      </c>
      <c r="C14" s="292"/>
      <c r="D14" s="193">
        <v>9</v>
      </c>
      <c r="E14" s="193">
        <v>93</v>
      </c>
      <c r="F14" s="193" t="s">
        <v>81</v>
      </c>
      <c r="G14" s="161">
        <v>0.999</v>
      </c>
    </row>
    <row r="15" spans="1:10" x14ac:dyDescent="0.55000000000000004">
      <c r="B15" s="293" t="s">
        <v>10</v>
      </c>
      <c r="C15" s="294"/>
      <c r="D15" s="193">
        <f>SUM(D13:D14)</f>
        <v>67</v>
      </c>
      <c r="E15" s="193">
        <f>SUM(E13:E14)</f>
        <v>536</v>
      </c>
      <c r="F15" s="193">
        <v>334</v>
      </c>
      <c r="G15" s="161">
        <v>0.999</v>
      </c>
    </row>
    <row r="17" spans="2:7" x14ac:dyDescent="0.55000000000000004">
      <c r="B17" s="12" t="s">
        <v>18</v>
      </c>
    </row>
    <row r="18" spans="2:7" x14ac:dyDescent="0.55000000000000004">
      <c r="B18" s="337" t="s">
        <v>171</v>
      </c>
      <c r="C18" s="338"/>
      <c r="D18" s="338"/>
      <c r="E18" s="338"/>
      <c r="F18" s="338"/>
      <c r="G18" s="339"/>
    </row>
    <row r="19" spans="2:7" ht="34.15" customHeight="1" x14ac:dyDescent="0.55000000000000004">
      <c r="B19" s="26"/>
      <c r="C19" s="332" t="s">
        <v>4</v>
      </c>
      <c r="D19" s="334" t="s">
        <v>5</v>
      </c>
      <c r="E19" s="335"/>
      <c r="F19" s="336"/>
      <c r="G19" s="332" t="s">
        <v>9</v>
      </c>
    </row>
    <row r="20" spans="2:7" ht="49.15" customHeight="1" x14ac:dyDescent="0.55000000000000004">
      <c r="B20" s="37" t="s">
        <v>3</v>
      </c>
      <c r="C20" s="333"/>
      <c r="D20" s="21" t="s">
        <v>6</v>
      </c>
      <c r="E20" s="21" t="s">
        <v>7</v>
      </c>
      <c r="F20" s="21"/>
      <c r="G20" s="333"/>
    </row>
    <row r="21" spans="2:7" ht="15.6" x14ac:dyDescent="0.6">
      <c r="B21" s="71" t="s">
        <v>0</v>
      </c>
      <c r="C21" s="160">
        <v>15</v>
      </c>
      <c r="D21" s="160">
        <v>12</v>
      </c>
      <c r="E21" s="160">
        <v>3</v>
      </c>
      <c r="F21" s="150"/>
      <c r="G21" s="161">
        <v>1</v>
      </c>
    </row>
    <row r="22" spans="2:7" ht="15.6" x14ac:dyDescent="0.6">
      <c r="B22" s="37" t="s">
        <v>10</v>
      </c>
      <c r="C22" s="152">
        <v>15</v>
      </c>
      <c r="D22" s="152">
        <v>12</v>
      </c>
      <c r="E22" s="152">
        <v>3</v>
      </c>
      <c r="F22" s="149"/>
      <c r="G22" s="151">
        <v>1</v>
      </c>
    </row>
    <row r="24" spans="2:7" x14ac:dyDescent="0.55000000000000004">
      <c r="B24" s="12" t="s">
        <v>63</v>
      </c>
    </row>
    <row r="25" spans="2:7" x14ac:dyDescent="0.55000000000000004">
      <c r="B25" s="337" t="s">
        <v>172</v>
      </c>
      <c r="C25" s="338"/>
      <c r="D25" s="338"/>
      <c r="E25" s="338"/>
      <c r="F25" s="338"/>
      <c r="G25" s="339"/>
    </row>
    <row r="26" spans="2:7" ht="34.9" customHeight="1" x14ac:dyDescent="0.55000000000000004">
      <c r="B26" s="26"/>
      <c r="C26" s="332" t="s">
        <v>4</v>
      </c>
      <c r="D26" s="334" t="s">
        <v>5</v>
      </c>
      <c r="E26" s="335"/>
      <c r="F26" s="336"/>
      <c r="G26" s="332" t="s">
        <v>9</v>
      </c>
    </row>
    <row r="27" spans="2:7" ht="37.15" customHeight="1" x14ac:dyDescent="0.55000000000000004">
      <c r="B27" s="37" t="s">
        <v>3</v>
      </c>
      <c r="C27" s="333"/>
      <c r="D27" s="21" t="s">
        <v>6</v>
      </c>
      <c r="E27" s="21" t="s">
        <v>7</v>
      </c>
      <c r="F27" s="21"/>
      <c r="G27" s="333"/>
    </row>
    <row r="28" spans="2:7" x14ac:dyDescent="0.55000000000000004">
      <c r="B28" s="71" t="s">
        <v>0</v>
      </c>
      <c r="C28" s="150">
        <v>26</v>
      </c>
      <c r="D28" s="150">
        <v>14</v>
      </c>
      <c r="E28" s="150">
        <v>2</v>
      </c>
      <c r="F28" s="149"/>
      <c r="G28" s="161">
        <v>1</v>
      </c>
    </row>
    <row r="29" spans="2:7" x14ac:dyDescent="0.55000000000000004">
      <c r="B29" s="37" t="s">
        <v>10</v>
      </c>
      <c r="C29" s="149">
        <v>26</v>
      </c>
      <c r="D29" s="149">
        <v>14</v>
      </c>
      <c r="E29" s="149">
        <v>2</v>
      </c>
      <c r="F29" s="149"/>
      <c r="G29" s="151">
        <v>1</v>
      </c>
    </row>
    <row r="31" spans="2:7" x14ac:dyDescent="0.55000000000000004">
      <c r="B31" s="12" t="s">
        <v>66</v>
      </c>
    </row>
    <row r="32" spans="2:7" x14ac:dyDescent="0.55000000000000004">
      <c r="B32" s="337" t="s">
        <v>173</v>
      </c>
      <c r="C32" s="338"/>
      <c r="D32" s="338"/>
      <c r="E32" s="338"/>
      <c r="F32" s="338"/>
      <c r="G32" s="339"/>
    </row>
    <row r="33" spans="2:11" ht="34.15" customHeight="1" x14ac:dyDescent="0.55000000000000004">
      <c r="B33" s="26"/>
      <c r="C33" s="332" t="s">
        <v>4</v>
      </c>
      <c r="D33" s="334" t="s">
        <v>5</v>
      </c>
      <c r="E33" s="335"/>
      <c r="F33" s="336"/>
      <c r="G33" s="332" t="s">
        <v>9</v>
      </c>
    </row>
    <row r="34" spans="2:11" ht="43.2" x14ac:dyDescent="0.55000000000000004">
      <c r="B34" s="37" t="s">
        <v>3</v>
      </c>
      <c r="C34" s="333"/>
      <c r="D34" s="21" t="s">
        <v>6</v>
      </c>
      <c r="E34" s="21" t="s">
        <v>7</v>
      </c>
      <c r="F34" s="21"/>
      <c r="G34" s="333"/>
    </row>
    <row r="35" spans="2:11" x14ac:dyDescent="0.55000000000000004">
      <c r="B35" s="71" t="s">
        <v>0</v>
      </c>
      <c r="C35" s="150">
        <v>26</v>
      </c>
      <c r="D35" s="150">
        <v>10</v>
      </c>
      <c r="E35" s="150">
        <v>0</v>
      </c>
      <c r="F35" s="150"/>
      <c r="G35" s="161">
        <v>1</v>
      </c>
    </row>
    <row r="36" spans="2:11" x14ac:dyDescent="0.55000000000000004">
      <c r="B36" s="37" t="s">
        <v>10</v>
      </c>
      <c r="C36" s="149">
        <v>26</v>
      </c>
      <c r="D36" s="149">
        <v>10</v>
      </c>
      <c r="E36" s="149">
        <v>0</v>
      </c>
      <c r="F36" s="150"/>
      <c r="G36" s="151">
        <v>1</v>
      </c>
    </row>
    <row r="38" spans="2:11" x14ac:dyDescent="0.55000000000000004">
      <c r="B38" s="31" t="s">
        <v>67</v>
      </c>
      <c r="C38" s="20"/>
      <c r="D38" s="20"/>
      <c r="E38" s="20"/>
      <c r="F38" s="20"/>
      <c r="G38" s="20"/>
    </row>
    <row r="39" spans="2:11" x14ac:dyDescent="0.55000000000000004">
      <c r="B39" s="265" t="s">
        <v>85</v>
      </c>
      <c r="C39" s="265"/>
      <c r="D39" s="265"/>
      <c r="E39" s="265"/>
      <c r="F39" s="93"/>
      <c r="G39" s="93"/>
      <c r="H39" s="20"/>
      <c r="I39" s="20"/>
      <c r="J39" s="20"/>
      <c r="K39" s="20"/>
    </row>
    <row r="40" spans="2:11" x14ac:dyDescent="0.55000000000000004">
      <c r="B40" s="266"/>
      <c r="C40" s="266"/>
      <c r="D40" s="224">
        <v>2019</v>
      </c>
      <c r="E40" s="224">
        <v>2018</v>
      </c>
      <c r="F40" s="225"/>
      <c r="G40" s="225"/>
      <c r="H40" s="93"/>
      <c r="I40" s="93"/>
      <c r="J40" s="93"/>
      <c r="K40" s="93"/>
    </row>
    <row r="41" spans="2:11" x14ac:dyDescent="0.55000000000000004">
      <c r="B41" s="282" t="s">
        <v>373</v>
      </c>
      <c r="C41" s="282"/>
      <c r="D41" s="231">
        <v>2547</v>
      </c>
      <c r="E41" s="229">
        <v>4935</v>
      </c>
      <c r="F41" s="227"/>
      <c r="G41" s="94"/>
      <c r="H41" s="263"/>
      <c r="I41" s="263"/>
      <c r="J41" s="263"/>
      <c r="K41" s="263"/>
    </row>
    <row r="42" spans="2:11" x14ac:dyDescent="0.55000000000000004">
      <c r="B42" s="282" t="s">
        <v>374</v>
      </c>
      <c r="C42" s="282"/>
      <c r="D42" s="231">
        <v>1438</v>
      </c>
      <c r="E42" s="229"/>
      <c r="F42" s="227"/>
      <c r="G42" s="94"/>
      <c r="H42" s="225"/>
      <c r="I42" s="225"/>
      <c r="J42" s="225"/>
      <c r="K42" s="225"/>
    </row>
    <row r="43" spans="2:11" x14ac:dyDescent="0.55000000000000004">
      <c r="B43" s="282" t="s">
        <v>375</v>
      </c>
      <c r="C43" s="282"/>
      <c r="D43" s="231">
        <v>1108</v>
      </c>
      <c r="E43" s="229"/>
      <c r="F43" s="227"/>
      <c r="G43" s="94"/>
      <c r="H43" s="225"/>
      <c r="I43" s="225"/>
      <c r="J43" s="225"/>
      <c r="K43" s="225"/>
    </row>
    <row r="44" spans="2:11" x14ac:dyDescent="0.55000000000000004">
      <c r="B44" s="282" t="s">
        <v>408</v>
      </c>
      <c r="C44" s="282"/>
      <c r="D44" s="232">
        <v>2.0899999999999998E-2</v>
      </c>
      <c r="E44" s="230">
        <v>2.1999999999999999E-2</v>
      </c>
      <c r="F44" s="226"/>
      <c r="G44" s="95"/>
      <c r="H44" s="302"/>
      <c r="I44" s="302"/>
      <c r="J44" s="302"/>
      <c r="K44" s="302"/>
    </row>
    <row r="45" spans="2:11" x14ac:dyDescent="0.55000000000000004">
      <c r="B45" s="282" t="s">
        <v>239</v>
      </c>
      <c r="C45" s="282"/>
      <c r="D45" s="233">
        <v>283724</v>
      </c>
      <c r="E45" s="150"/>
      <c r="F45" s="9"/>
      <c r="H45" s="301"/>
      <c r="I45" s="301"/>
      <c r="J45" s="301"/>
      <c r="K45" s="301"/>
    </row>
    <row r="47" spans="2:11" x14ac:dyDescent="0.55000000000000004">
      <c r="B47" s="245" t="s">
        <v>19</v>
      </c>
    </row>
    <row r="48" spans="2:11" x14ac:dyDescent="0.55000000000000004">
      <c r="B48" s="314" t="s">
        <v>26</v>
      </c>
      <c r="C48" s="314"/>
      <c r="D48" s="314"/>
      <c r="E48" s="314"/>
      <c r="F48" s="314"/>
      <c r="G48" s="314"/>
    </row>
    <row r="49" spans="2:11" x14ac:dyDescent="0.55000000000000004">
      <c r="B49" s="314" t="s">
        <v>34</v>
      </c>
      <c r="C49" s="314"/>
      <c r="D49" s="314"/>
      <c r="E49" s="314"/>
      <c r="F49" s="314"/>
      <c r="G49" s="314"/>
      <c r="H49" s="177"/>
      <c r="I49" s="177"/>
      <c r="J49" s="177"/>
    </row>
    <row r="50" spans="2:11" x14ac:dyDescent="0.55000000000000004">
      <c r="H50" s="177"/>
      <c r="I50" s="177"/>
      <c r="J50" s="177"/>
    </row>
    <row r="51" spans="2:11" x14ac:dyDescent="0.55000000000000004">
      <c r="B51" s="31" t="s">
        <v>71</v>
      </c>
      <c r="C51" s="20"/>
      <c r="D51" s="20"/>
      <c r="E51" s="20"/>
      <c r="F51" s="20"/>
      <c r="G51" s="20"/>
    </row>
    <row r="52" spans="2:11" ht="40.5" customHeight="1" x14ac:dyDescent="0.55000000000000004">
      <c r="B52" s="279" t="s">
        <v>259</v>
      </c>
      <c r="C52" s="280"/>
      <c r="D52" s="280"/>
      <c r="E52" s="280"/>
      <c r="F52" s="280"/>
      <c r="G52" s="280"/>
      <c r="H52" s="280"/>
      <c r="I52" s="280"/>
      <c r="J52" s="281"/>
      <c r="K52" s="20"/>
    </row>
    <row r="53" spans="2:11" ht="30.75" customHeight="1" x14ac:dyDescent="0.55000000000000004">
      <c r="B53" s="326" t="s">
        <v>278</v>
      </c>
      <c r="C53" s="326"/>
      <c r="D53" s="326" t="s">
        <v>355</v>
      </c>
      <c r="E53" s="326"/>
      <c r="F53" s="326"/>
      <c r="G53" s="326"/>
      <c r="H53" s="258" t="s">
        <v>356</v>
      </c>
      <c r="I53" s="320"/>
      <c r="J53" s="259"/>
      <c r="K53" s="116"/>
    </row>
    <row r="54" spans="2:11" x14ac:dyDescent="0.55000000000000004">
      <c r="B54" s="325">
        <v>166</v>
      </c>
      <c r="C54" s="325"/>
      <c r="D54" s="324">
        <v>153</v>
      </c>
      <c r="E54" s="324"/>
      <c r="F54" s="324"/>
      <c r="G54" s="324"/>
      <c r="H54" s="321">
        <v>0.92200000000000004</v>
      </c>
      <c r="I54" s="322"/>
      <c r="J54" s="323"/>
      <c r="K54" s="116"/>
    </row>
    <row r="55" spans="2:11" x14ac:dyDescent="0.55000000000000004">
      <c r="K55" s="95"/>
    </row>
  </sheetData>
  <sheetProtection algorithmName="SHA-512" hashValue="T79dyQ9+au82J8GSnmZEegmndMhgWkx3Af1ixVhvtskwiSUkx/Fm9uZrVqPw95OrHHk/7FLPOXiA/1JHJ85z3w==" saltValue="DST09uwjO16keHplZIGxOQ==" spinCount="100000" sheet="1" objects="1" scenarios="1" selectLockedCells="1" selectUnlockedCells="1"/>
  <mergeCells count="46">
    <mergeCell ref="B49:G49"/>
    <mergeCell ref="B39:E39"/>
    <mergeCell ref="B40:C40"/>
    <mergeCell ref="B11:C11"/>
    <mergeCell ref="B45:C45"/>
    <mergeCell ref="B18:G18"/>
    <mergeCell ref="B5:G5"/>
    <mergeCell ref="B6:G6"/>
    <mergeCell ref="B7:G7"/>
    <mergeCell ref="B48:G48"/>
    <mergeCell ref="C19:C20"/>
    <mergeCell ref="D19:F19"/>
    <mergeCell ref="G19:G20"/>
    <mergeCell ref="B25:G25"/>
    <mergeCell ref="B32:G32"/>
    <mergeCell ref="C33:C34"/>
    <mergeCell ref="D33:F33"/>
    <mergeCell ref="G33:G34"/>
    <mergeCell ref="C26:C27"/>
    <mergeCell ref="D26:F26"/>
    <mergeCell ref="G26:G27"/>
    <mergeCell ref="B12:C12"/>
    <mergeCell ref="B13:C13"/>
    <mergeCell ref="B14:C14"/>
    <mergeCell ref="B15:C15"/>
    <mergeCell ref="B2:B3"/>
    <mergeCell ref="B10:G10"/>
    <mergeCell ref="D11:F11"/>
    <mergeCell ref="G11:G12"/>
    <mergeCell ref="J41:K41"/>
    <mergeCell ref="B44:C44"/>
    <mergeCell ref="H45:I45"/>
    <mergeCell ref="J45:K45"/>
    <mergeCell ref="B41:C41"/>
    <mergeCell ref="H44:I44"/>
    <mergeCell ref="J44:K44"/>
    <mergeCell ref="B42:C42"/>
    <mergeCell ref="B43:C43"/>
    <mergeCell ref="H41:I41"/>
    <mergeCell ref="B52:J52"/>
    <mergeCell ref="H53:J53"/>
    <mergeCell ref="H54:J54"/>
    <mergeCell ref="D54:G54"/>
    <mergeCell ref="B54:C54"/>
    <mergeCell ref="B53:C53"/>
    <mergeCell ref="D53:G5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F5D6A-B417-42BA-9255-454F8C4B72F9}">
  <dimension ref="A1:N132"/>
  <sheetViews>
    <sheetView showGridLines="0" zoomScale="60" zoomScaleNormal="60" workbookViewId="0">
      <selection activeCell="B132" sqref="B132:K132"/>
    </sheetView>
  </sheetViews>
  <sheetFormatPr baseColWidth="10" defaultRowHeight="14.4" x14ac:dyDescent="0.55000000000000004"/>
  <cols>
    <col min="1" max="1" width="28.83984375" bestFit="1" customWidth="1"/>
    <col min="2" max="2" width="21.578125" bestFit="1" customWidth="1"/>
    <col min="3" max="3" width="13.26171875" customWidth="1"/>
    <col min="4" max="4" width="13.15625" customWidth="1"/>
    <col min="5" max="10" width="13.26171875" customWidth="1"/>
    <col min="11" max="11" width="13.26171875" style="67" customWidth="1"/>
    <col min="12" max="12" width="3.83984375" customWidth="1"/>
    <col min="13" max="13" width="5.68359375" bestFit="1" customWidth="1"/>
    <col min="14" max="14" width="74.89453125" customWidth="1"/>
  </cols>
  <sheetData>
    <row r="1" spans="1:14" s="20" customFormat="1" x14ac:dyDescent="0.55000000000000004">
      <c r="K1" s="67"/>
    </row>
    <row r="2" spans="1:14" x14ac:dyDescent="0.55000000000000004">
      <c r="A2" s="25" t="s">
        <v>69</v>
      </c>
      <c r="B2" s="250"/>
      <c r="C2" s="20"/>
      <c r="D2" s="20"/>
      <c r="E2" s="20"/>
      <c r="F2" s="20"/>
      <c r="G2" s="20"/>
      <c r="H2" s="20"/>
      <c r="I2" s="20"/>
      <c r="J2" s="20"/>
    </row>
    <row r="3" spans="1:14" x14ac:dyDescent="0.55000000000000004">
      <c r="A3" s="25" t="s">
        <v>70</v>
      </c>
      <c r="B3" s="250"/>
      <c r="C3" s="20"/>
      <c r="D3" s="20"/>
      <c r="E3" s="20"/>
      <c r="F3" s="20"/>
      <c r="G3" s="20"/>
      <c r="H3" s="20"/>
      <c r="I3" s="20"/>
      <c r="J3" s="20"/>
    </row>
    <row r="4" spans="1:14" s="20" customFormat="1" x14ac:dyDescent="0.55000000000000004">
      <c r="A4" s="25"/>
      <c r="B4" s="98"/>
      <c r="K4" s="67"/>
    </row>
    <row r="5" spans="1:14" s="20" customFormat="1" x14ac:dyDescent="0.55000000000000004">
      <c r="A5" s="25"/>
      <c r="B5" s="340" t="s">
        <v>234</v>
      </c>
      <c r="C5" s="340"/>
      <c r="D5" s="340"/>
      <c r="E5" s="340"/>
      <c r="F5" s="340"/>
      <c r="G5" s="340"/>
      <c r="H5" s="340"/>
      <c r="I5" s="340"/>
      <c r="J5" s="340"/>
      <c r="K5" s="340"/>
      <c r="L5" s="340"/>
      <c r="M5" s="340"/>
      <c r="N5" s="340"/>
    </row>
    <row r="6" spans="1:14" s="20" customFormat="1" x14ac:dyDescent="0.55000000000000004">
      <c r="A6" s="25"/>
      <c r="B6" s="314" t="s">
        <v>111</v>
      </c>
      <c r="C6" s="314"/>
      <c r="D6" s="314"/>
      <c r="E6" s="314"/>
      <c r="F6" s="314"/>
      <c r="G6" s="314"/>
      <c r="H6" s="314"/>
      <c r="I6" s="314"/>
      <c r="J6" s="314"/>
      <c r="K6" s="314"/>
      <c r="L6" s="314"/>
      <c r="M6" s="314"/>
      <c r="N6" s="314"/>
    </row>
    <row r="7" spans="1:14" s="20" customFormat="1" x14ac:dyDescent="0.55000000000000004">
      <c r="A7" s="25"/>
      <c r="B7" s="314" t="s">
        <v>110</v>
      </c>
      <c r="C7" s="314"/>
      <c r="D7" s="314"/>
      <c r="E7" s="314"/>
      <c r="F7" s="314"/>
      <c r="G7" s="314"/>
      <c r="H7" s="314"/>
      <c r="I7" s="314"/>
      <c r="J7" s="314"/>
      <c r="K7" s="314"/>
      <c r="L7" s="314"/>
      <c r="M7" s="314"/>
      <c r="N7" s="314"/>
    </row>
    <row r="8" spans="1:14" x14ac:dyDescent="0.55000000000000004">
      <c r="A8" s="25"/>
      <c r="B8" s="20"/>
      <c r="C8" s="20"/>
      <c r="D8" s="20"/>
      <c r="E8" s="20"/>
      <c r="F8" s="20"/>
      <c r="G8" s="20"/>
      <c r="H8" s="20"/>
      <c r="I8" s="20"/>
      <c r="J8" s="20"/>
    </row>
    <row r="9" spans="1:14" x14ac:dyDescent="0.55000000000000004">
      <c r="A9" s="20"/>
      <c r="B9" s="31" t="s">
        <v>42</v>
      </c>
      <c r="C9" s="11"/>
      <c r="D9" s="20"/>
      <c r="E9" s="20"/>
      <c r="F9" s="20"/>
      <c r="G9" s="20"/>
      <c r="H9" s="20"/>
      <c r="I9" s="20"/>
      <c r="J9" s="20"/>
    </row>
    <row r="10" spans="1:14" ht="30.75" customHeight="1" x14ac:dyDescent="0.55000000000000004">
      <c r="A10" s="20"/>
      <c r="B10" s="254" t="s">
        <v>298</v>
      </c>
      <c r="C10" s="257"/>
      <c r="D10" s="257"/>
      <c r="E10" s="257"/>
      <c r="F10" s="257"/>
      <c r="G10" s="257"/>
      <c r="H10" s="257"/>
      <c r="I10" s="257"/>
      <c r="J10" s="257"/>
      <c r="K10" s="84"/>
    </row>
    <row r="11" spans="1:14" x14ac:dyDescent="0.55000000000000004">
      <c r="A11" s="20"/>
      <c r="B11" s="37" t="s">
        <v>3</v>
      </c>
      <c r="C11" s="258">
        <v>2019</v>
      </c>
      <c r="D11" s="259"/>
      <c r="E11" s="258">
        <v>2018</v>
      </c>
      <c r="F11" s="259"/>
      <c r="G11" s="258">
        <v>2017</v>
      </c>
      <c r="H11" s="259"/>
      <c r="I11" s="258">
        <v>2016</v>
      </c>
      <c r="J11" s="259"/>
      <c r="K11" s="85"/>
    </row>
    <row r="12" spans="1:14" x14ac:dyDescent="0.55000000000000004">
      <c r="A12" s="20"/>
      <c r="B12" s="24"/>
      <c r="C12" s="40" t="s">
        <v>74</v>
      </c>
      <c r="D12" s="41" t="s">
        <v>75</v>
      </c>
      <c r="E12" s="40" t="s">
        <v>74</v>
      </c>
      <c r="F12" s="41" t="s">
        <v>75</v>
      </c>
      <c r="G12" s="40" t="s">
        <v>74</v>
      </c>
      <c r="H12" s="41" t="s">
        <v>75</v>
      </c>
      <c r="I12" s="40" t="s">
        <v>74</v>
      </c>
      <c r="J12" s="41" t="s">
        <v>75</v>
      </c>
      <c r="K12" s="86"/>
    </row>
    <row r="13" spans="1:14" s="20" customFormat="1" x14ac:dyDescent="0.55000000000000004">
      <c r="B13" s="72" t="s">
        <v>378</v>
      </c>
      <c r="C13" s="179">
        <v>72</v>
      </c>
      <c r="D13" s="180">
        <v>14</v>
      </c>
      <c r="E13" s="44">
        <v>81</v>
      </c>
      <c r="F13" s="45">
        <v>13</v>
      </c>
      <c r="G13" s="44">
        <v>73</v>
      </c>
      <c r="H13" s="45">
        <v>5</v>
      </c>
      <c r="I13" s="179">
        <v>3</v>
      </c>
      <c r="J13" s="180">
        <v>2</v>
      </c>
      <c r="K13" s="87"/>
    </row>
    <row r="14" spans="1:14" s="20" customFormat="1" x14ac:dyDescent="0.55000000000000004">
      <c r="B14" s="72" t="s">
        <v>77</v>
      </c>
      <c r="C14" s="179">
        <v>12</v>
      </c>
      <c r="D14" s="180">
        <v>0</v>
      </c>
      <c r="E14" s="44">
        <v>1</v>
      </c>
      <c r="F14" s="45">
        <v>0</v>
      </c>
      <c r="G14" s="44">
        <v>0</v>
      </c>
      <c r="H14" s="45">
        <v>0</v>
      </c>
      <c r="I14" s="49" t="s">
        <v>81</v>
      </c>
      <c r="J14" s="49" t="s">
        <v>81</v>
      </c>
      <c r="K14" s="87"/>
    </row>
    <row r="15" spans="1:14" x14ac:dyDescent="0.55000000000000004">
      <c r="A15" s="20"/>
      <c r="B15" s="10" t="s">
        <v>78</v>
      </c>
      <c r="C15" s="181">
        <v>15</v>
      </c>
      <c r="D15" s="180">
        <v>0</v>
      </c>
      <c r="E15" s="46">
        <v>5</v>
      </c>
      <c r="F15" s="46">
        <v>1</v>
      </c>
      <c r="G15" s="46">
        <v>0</v>
      </c>
      <c r="H15" s="46">
        <v>0</v>
      </c>
      <c r="I15" s="49" t="s">
        <v>81</v>
      </c>
      <c r="J15" s="49" t="s">
        <v>81</v>
      </c>
      <c r="K15" s="87"/>
    </row>
    <row r="16" spans="1:14" x14ac:dyDescent="0.55000000000000004">
      <c r="A16" s="20"/>
      <c r="B16" s="56" t="s">
        <v>10</v>
      </c>
      <c r="C16" s="182">
        <f>SUM(C13:C15)</f>
        <v>99</v>
      </c>
      <c r="D16" s="182">
        <f t="shared" ref="D16:J16" si="0">SUM(D13:D15)</f>
        <v>14</v>
      </c>
      <c r="E16" s="42">
        <f t="shared" si="0"/>
        <v>87</v>
      </c>
      <c r="F16" s="42">
        <f t="shared" si="0"/>
        <v>14</v>
      </c>
      <c r="G16" s="42">
        <f t="shared" si="0"/>
        <v>73</v>
      </c>
      <c r="H16" s="42">
        <f t="shared" si="0"/>
        <v>5</v>
      </c>
      <c r="I16" s="182">
        <f t="shared" si="0"/>
        <v>3</v>
      </c>
      <c r="J16" s="182">
        <f t="shared" si="0"/>
        <v>2</v>
      </c>
      <c r="K16" s="88"/>
    </row>
    <row r="18" spans="2:14" x14ac:dyDescent="0.55000000000000004">
      <c r="B18" s="31" t="s">
        <v>18</v>
      </c>
      <c r="C18" s="11"/>
      <c r="D18" s="20"/>
      <c r="E18" s="20"/>
      <c r="F18" s="20"/>
      <c r="G18" s="20"/>
      <c r="H18" s="20"/>
      <c r="I18" s="20"/>
      <c r="J18" s="20"/>
    </row>
    <row r="19" spans="2:14" ht="37.5" customHeight="1" x14ac:dyDescent="0.55000000000000004">
      <c r="B19" s="254" t="s">
        <v>366</v>
      </c>
      <c r="C19" s="257"/>
      <c r="D19" s="257"/>
      <c r="E19" s="257"/>
      <c r="F19" s="257"/>
      <c r="G19" s="257"/>
      <c r="H19" s="257"/>
      <c r="I19" s="257"/>
      <c r="J19" s="257"/>
      <c r="K19" s="84"/>
    </row>
    <row r="20" spans="2:14" x14ac:dyDescent="0.55000000000000004">
      <c r="B20" s="37" t="s">
        <v>3</v>
      </c>
      <c r="C20" s="258">
        <v>2019</v>
      </c>
      <c r="D20" s="259"/>
      <c r="E20" s="258">
        <v>2018</v>
      </c>
      <c r="F20" s="259"/>
      <c r="G20" s="258">
        <v>2017</v>
      </c>
      <c r="H20" s="259"/>
      <c r="I20" s="258">
        <v>2016</v>
      </c>
      <c r="J20" s="259"/>
      <c r="K20" s="85"/>
    </row>
    <row r="21" spans="2:14" ht="28.8" x14ac:dyDescent="0.55000000000000004">
      <c r="B21" s="24"/>
      <c r="C21" s="40" t="s">
        <v>79</v>
      </c>
      <c r="D21" s="43" t="s">
        <v>80</v>
      </c>
      <c r="E21" s="40" t="s">
        <v>79</v>
      </c>
      <c r="F21" s="43" t="s">
        <v>80</v>
      </c>
      <c r="G21" s="40" t="s">
        <v>79</v>
      </c>
      <c r="H21" s="43" t="s">
        <v>80</v>
      </c>
      <c r="I21" s="40" t="s">
        <v>79</v>
      </c>
      <c r="J21" s="43" t="s">
        <v>80</v>
      </c>
      <c r="K21" s="52"/>
    </row>
    <row r="22" spans="2:14" x14ac:dyDescent="0.55000000000000004">
      <c r="B22" s="72" t="s">
        <v>378</v>
      </c>
      <c r="C22" s="194">
        <v>111000</v>
      </c>
      <c r="D22" s="195">
        <v>49000</v>
      </c>
      <c r="E22" s="48">
        <v>96000</v>
      </c>
      <c r="F22" s="49">
        <v>4500</v>
      </c>
      <c r="G22" s="48">
        <v>270000</v>
      </c>
      <c r="H22" s="49">
        <v>50000</v>
      </c>
      <c r="I22" s="194">
        <v>187200</v>
      </c>
      <c r="J22" s="195">
        <v>177300</v>
      </c>
      <c r="K22" s="89"/>
    </row>
    <row r="23" spans="2:14" x14ac:dyDescent="0.55000000000000004">
      <c r="B23" s="72" t="s">
        <v>77</v>
      </c>
      <c r="C23" s="194">
        <v>25600</v>
      </c>
      <c r="D23" s="195">
        <v>25600</v>
      </c>
      <c r="E23" s="48">
        <v>37000</v>
      </c>
      <c r="F23" s="49">
        <v>37000</v>
      </c>
      <c r="G23" s="48" t="s">
        <v>81</v>
      </c>
      <c r="H23" s="49" t="s">
        <v>81</v>
      </c>
      <c r="I23" s="195" t="s">
        <v>81</v>
      </c>
      <c r="J23" s="195" t="s">
        <v>81</v>
      </c>
      <c r="K23" s="89"/>
    </row>
    <row r="24" spans="2:14" x14ac:dyDescent="0.55000000000000004">
      <c r="B24" s="10" t="s">
        <v>78</v>
      </c>
      <c r="C24" s="229">
        <v>66665</v>
      </c>
      <c r="D24" s="229">
        <v>66665</v>
      </c>
      <c r="E24" s="50">
        <v>41100</v>
      </c>
      <c r="F24" s="50">
        <v>41100</v>
      </c>
      <c r="G24" s="50" t="s">
        <v>81</v>
      </c>
      <c r="H24" s="50" t="s">
        <v>81</v>
      </c>
      <c r="I24" s="195" t="s">
        <v>81</v>
      </c>
      <c r="J24" s="195" t="s">
        <v>81</v>
      </c>
      <c r="K24" s="89"/>
    </row>
    <row r="25" spans="2:14" x14ac:dyDescent="0.55000000000000004">
      <c r="B25" s="56" t="s">
        <v>10</v>
      </c>
      <c r="C25" s="196">
        <f>SUM(C22:C24)</f>
        <v>203265</v>
      </c>
      <c r="D25" s="196">
        <f t="shared" ref="D25" si="1">SUM(D22:D24)</f>
        <v>141265</v>
      </c>
      <c r="E25" s="51">
        <f t="shared" ref="E25" si="2">SUM(E22:E24)</f>
        <v>174100</v>
      </c>
      <c r="F25" s="51">
        <f t="shared" ref="F25" si="3">SUM(F22:F24)</f>
        <v>82600</v>
      </c>
      <c r="G25" s="51">
        <f t="shared" ref="G25" si="4">SUM(G22:G24)</f>
        <v>270000</v>
      </c>
      <c r="H25" s="51">
        <f t="shared" ref="H25" si="5">SUM(H22:H24)</f>
        <v>50000</v>
      </c>
      <c r="I25" s="196">
        <f t="shared" ref="I25" si="6">SUM(I22:I24)</f>
        <v>187200</v>
      </c>
      <c r="J25" s="196">
        <f t="shared" ref="J25" si="7">SUM(J22:J24)</f>
        <v>177300</v>
      </c>
      <c r="K25" s="90"/>
    </row>
    <row r="26" spans="2:14" s="20" customFormat="1" x14ac:dyDescent="0.55000000000000004">
      <c r="B26" s="57"/>
      <c r="C26" s="108"/>
      <c r="D26" s="108"/>
      <c r="E26" s="108"/>
      <c r="F26" s="108"/>
      <c r="G26" s="108"/>
      <c r="H26" s="108"/>
      <c r="I26" s="108"/>
      <c r="J26" s="108"/>
      <c r="K26" s="90"/>
    </row>
    <row r="27" spans="2:14" s="20" customFormat="1" x14ac:dyDescent="0.55000000000000004">
      <c r="B27" s="245" t="s">
        <v>19</v>
      </c>
      <c r="C27" s="4"/>
      <c r="D27" s="108"/>
      <c r="E27" s="108"/>
      <c r="F27" s="108"/>
      <c r="G27" s="108"/>
      <c r="H27" s="108"/>
      <c r="I27" s="108"/>
      <c r="J27" s="108"/>
      <c r="K27" s="90"/>
      <c r="L27" s="4"/>
      <c r="M27" s="4"/>
      <c r="N27" s="4"/>
    </row>
    <row r="28" spans="2:14" s="20" customFormat="1" x14ac:dyDescent="0.55000000000000004">
      <c r="B28" s="314" t="s">
        <v>82</v>
      </c>
      <c r="C28" s="314"/>
      <c r="D28" s="314"/>
      <c r="E28" s="314"/>
      <c r="F28" s="314"/>
      <c r="G28" s="314"/>
      <c r="H28" s="314"/>
      <c r="I28" s="314"/>
      <c r="J28" s="314"/>
      <c r="K28" s="314"/>
      <c r="L28" s="314"/>
      <c r="M28" s="314"/>
      <c r="N28" s="314"/>
    </row>
    <row r="29" spans="2:14" s="20" customFormat="1" x14ac:dyDescent="0.55000000000000004">
      <c r="B29" s="314" t="s">
        <v>435</v>
      </c>
      <c r="C29" s="314"/>
      <c r="D29" s="314"/>
      <c r="E29" s="314"/>
      <c r="F29" s="314"/>
      <c r="G29" s="314"/>
      <c r="H29" s="314"/>
      <c r="I29" s="314"/>
      <c r="J29" s="314"/>
      <c r="K29" s="314"/>
      <c r="L29" s="314"/>
      <c r="M29" s="314"/>
      <c r="N29" s="314"/>
    </row>
    <row r="30" spans="2:14" s="20" customFormat="1" ht="14.4" customHeight="1" x14ac:dyDescent="0.55000000000000004">
      <c r="B30" s="387" t="s">
        <v>436</v>
      </c>
      <c r="C30" s="387"/>
      <c r="D30" s="387"/>
      <c r="E30" s="387"/>
      <c r="F30" s="387"/>
      <c r="G30" s="387"/>
      <c r="H30" s="387"/>
      <c r="I30" s="387"/>
      <c r="J30" s="387"/>
      <c r="K30" s="387"/>
      <c r="L30" s="387"/>
      <c r="M30" s="387"/>
      <c r="N30" s="387"/>
    </row>
    <row r="31" spans="2:14" s="20" customFormat="1" x14ac:dyDescent="0.55000000000000004">
      <c r="B31" s="314" t="s">
        <v>83</v>
      </c>
      <c r="C31" s="314"/>
      <c r="D31" s="314"/>
      <c r="E31" s="314"/>
      <c r="F31" s="314"/>
      <c r="G31" s="314"/>
      <c r="H31" s="314"/>
      <c r="I31" s="314"/>
      <c r="J31" s="314"/>
      <c r="K31" s="314"/>
      <c r="L31" s="314"/>
      <c r="M31" s="314"/>
      <c r="N31" s="314"/>
    </row>
    <row r="32" spans="2:14" s="20" customFormat="1" x14ac:dyDescent="0.55000000000000004">
      <c r="B32" s="314" t="s">
        <v>438</v>
      </c>
      <c r="C32" s="314"/>
      <c r="D32" s="314"/>
      <c r="E32" s="314"/>
      <c r="F32" s="314"/>
      <c r="G32" s="314"/>
      <c r="H32" s="314"/>
      <c r="I32" s="314"/>
      <c r="J32" s="314"/>
      <c r="K32" s="314"/>
      <c r="L32" s="314"/>
      <c r="M32" s="314"/>
      <c r="N32" s="314"/>
    </row>
    <row r="33" spans="2:14" s="20" customFormat="1" x14ac:dyDescent="0.55000000000000004">
      <c r="B33" s="314" t="s">
        <v>437</v>
      </c>
      <c r="C33" s="314"/>
      <c r="D33" s="314"/>
      <c r="E33" s="314"/>
      <c r="F33" s="314"/>
      <c r="G33" s="314"/>
      <c r="H33" s="314"/>
      <c r="I33" s="314"/>
      <c r="J33" s="314"/>
      <c r="K33" s="314"/>
      <c r="L33" s="314"/>
      <c r="M33" s="314"/>
      <c r="N33" s="314"/>
    </row>
    <row r="35" spans="2:14" x14ac:dyDescent="0.55000000000000004">
      <c r="B35" s="31" t="s">
        <v>63</v>
      </c>
    </row>
    <row r="36" spans="2:14" ht="35.25" customHeight="1" x14ac:dyDescent="0.55000000000000004">
      <c r="B36" s="254" t="s">
        <v>299</v>
      </c>
      <c r="C36" s="257"/>
      <c r="D36" s="257"/>
      <c r="E36" s="257"/>
      <c r="F36" s="257"/>
      <c r="G36" s="257"/>
      <c r="H36" s="257"/>
      <c r="I36" s="257"/>
      <c r="J36" s="257"/>
      <c r="K36" s="257"/>
    </row>
    <row r="37" spans="2:14" ht="49.8" customHeight="1" x14ac:dyDescent="0.55000000000000004">
      <c r="B37" s="37" t="s">
        <v>3</v>
      </c>
      <c r="C37" s="267" t="s">
        <v>183</v>
      </c>
      <c r="D37" s="267"/>
      <c r="E37" s="267" t="s">
        <v>303</v>
      </c>
      <c r="F37" s="267"/>
      <c r="G37" s="191" t="s">
        <v>304</v>
      </c>
      <c r="H37" s="353" t="s">
        <v>305</v>
      </c>
      <c r="I37" s="371"/>
      <c r="J37" s="371"/>
      <c r="K37" s="371"/>
    </row>
    <row r="38" spans="2:14" ht="28.9" customHeight="1" x14ac:dyDescent="0.55000000000000004">
      <c r="B38" s="378" t="s">
        <v>378</v>
      </c>
      <c r="C38" s="343" t="s">
        <v>187</v>
      </c>
      <c r="D38" s="377"/>
      <c r="E38" s="343" t="s">
        <v>184</v>
      </c>
      <c r="F38" s="377"/>
      <c r="G38" s="183" t="s">
        <v>332</v>
      </c>
      <c r="H38" s="372" t="s">
        <v>189</v>
      </c>
      <c r="I38" s="372"/>
      <c r="J38" s="372"/>
      <c r="K38" s="372"/>
    </row>
    <row r="39" spans="2:14" s="20" customFormat="1" ht="27.6" customHeight="1" x14ac:dyDescent="0.55000000000000004">
      <c r="B39" s="379"/>
      <c r="C39" s="373" t="s">
        <v>185</v>
      </c>
      <c r="D39" s="374"/>
      <c r="E39" s="343" t="s">
        <v>394</v>
      </c>
      <c r="F39" s="377"/>
      <c r="G39" s="174" t="s">
        <v>333</v>
      </c>
      <c r="H39" s="372" t="s">
        <v>364</v>
      </c>
      <c r="I39" s="372"/>
      <c r="J39" s="372"/>
      <c r="K39" s="372"/>
    </row>
    <row r="40" spans="2:14" s="20" customFormat="1" ht="27.6" customHeight="1" x14ac:dyDescent="0.55000000000000004">
      <c r="B40" s="379"/>
      <c r="C40" s="375"/>
      <c r="D40" s="376"/>
      <c r="E40" s="343" t="s">
        <v>395</v>
      </c>
      <c r="F40" s="377"/>
      <c r="G40" s="174" t="s">
        <v>369</v>
      </c>
      <c r="H40" s="372" t="s">
        <v>364</v>
      </c>
      <c r="I40" s="372"/>
      <c r="J40" s="372"/>
      <c r="K40" s="372"/>
    </row>
    <row r="41" spans="2:14" s="20" customFormat="1" ht="27.6" customHeight="1" x14ac:dyDescent="0.55000000000000004">
      <c r="B41" s="380"/>
      <c r="C41" s="343" t="s">
        <v>186</v>
      </c>
      <c r="D41" s="377"/>
      <c r="E41" s="343" t="s">
        <v>184</v>
      </c>
      <c r="F41" s="377"/>
      <c r="G41" s="174" t="s">
        <v>334</v>
      </c>
      <c r="H41" s="372" t="s">
        <v>365</v>
      </c>
      <c r="I41" s="372"/>
      <c r="J41" s="372"/>
      <c r="K41" s="372"/>
    </row>
    <row r="42" spans="2:14" ht="29.5" customHeight="1" x14ac:dyDescent="0.55000000000000004">
      <c r="B42" s="83" t="s">
        <v>77</v>
      </c>
      <c r="C42" s="343" t="s">
        <v>187</v>
      </c>
      <c r="D42" s="377"/>
      <c r="E42" s="343" t="s">
        <v>184</v>
      </c>
      <c r="F42" s="377"/>
      <c r="G42" s="184" t="s">
        <v>335</v>
      </c>
      <c r="H42" s="372" t="s">
        <v>189</v>
      </c>
      <c r="I42" s="372"/>
      <c r="J42" s="372"/>
      <c r="K42" s="372"/>
    </row>
    <row r="43" spans="2:14" ht="25.15" customHeight="1" x14ac:dyDescent="0.55000000000000004">
      <c r="B43" s="381" t="s">
        <v>78</v>
      </c>
      <c r="C43" s="343" t="s">
        <v>187</v>
      </c>
      <c r="D43" s="377"/>
      <c r="E43" s="343" t="s">
        <v>184</v>
      </c>
      <c r="F43" s="377"/>
      <c r="G43" s="174" t="s">
        <v>336</v>
      </c>
      <c r="H43" s="372" t="s">
        <v>189</v>
      </c>
      <c r="I43" s="372"/>
      <c r="J43" s="372"/>
      <c r="K43" s="372"/>
    </row>
    <row r="44" spans="2:14" s="20" customFormat="1" ht="25.15" customHeight="1" x14ac:dyDescent="0.55000000000000004">
      <c r="B44" s="382"/>
      <c r="C44" s="343" t="s">
        <v>188</v>
      </c>
      <c r="D44" s="377"/>
      <c r="E44" s="343" t="s">
        <v>206</v>
      </c>
      <c r="F44" s="377"/>
      <c r="G44" s="174" t="s">
        <v>81</v>
      </c>
      <c r="H44" s="372" t="s">
        <v>190</v>
      </c>
      <c r="I44" s="372"/>
      <c r="J44" s="372"/>
      <c r="K44" s="372"/>
    </row>
    <row r="45" spans="2:14" x14ac:dyDescent="0.55000000000000004">
      <c r="B45" s="383" t="s">
        <v>10</v>
      </c>
      <c r="C45" s="384"/>
      <c r="D45" s="384"/>
      <c r="E45" s="384"/>
      <c r="F45" s="385"/>
      <c r="G45" s="185">
        <f>(421800+204952+17534+13793+19000+21500)</f>
        <v>698579</v>
      </c>
      <c r="H45" s="372"/>
      <c r="I45" s="372"/>
      <c r="J45" s="372"/>
      <c r="K45" s="372"/>
    </row>
    <row r="46" spans="2:14" s="20" customFormat="1" x14ac:dyDescent="0.55000000000000004">
      <c r="B46" s="57"/>
      <c r="C46" s="57"/>
      <c r="D46" s="57"/>
      <c r="E46" s="57"/>
      <c r="F46" s="57"/>
      <c r="G46" s="58"/>
      <c r="H46" s="109"/>
      <c r="I46" s="109"/>
      <c r="J46" s="109"/>
      <c r="K46" s="109"/>
    </row>
    <row r="47" spans="2:14" s="20" customFormat="1" x14ac:dyDescent="0.55000000000000004">
      <c r="B47" s="245" t="s">
        <v>19</v>
      </c>
      <c r="C47" s="4"/>
      <c r="D47" s="57"/>
      <c r="E47" s="57"/>
      <c r="F47" s="57"/>
      <c r="G47" s="58"/>
      <c r="H47" s="109"/>
      <c r="I47" s="109"/>
      <c r="J47" s="109"/>
      <c r="K47" s="109"/>
    </row>
    <row r="48" spans="2:14" s="20" customFormat="1" ht="16.5" x14ac:dyDescent="0.55000000000000004">
      <c r="B48" s="314" t="s">
        <v>337</v>
      </c>
      <c r="C48" s="314"/>
      <c r="D48" s="314"/>
      <c r="E48" s="314"/>
      <c r="F48" s="314"/>
      <c r="G48" s="314"/>
      <c r="H48" s="314"/>
      <c r="I48" s="314"/>
      <c r="J48" s="314"/>
      <c r="K48" s="314"/>
    </row>
    <row r="49" spans="2:11" ht="16.5" x14ac:dyDescent="0.55000000000000004">
      <c r="B49" s="314" t="s">
        <v>338</v>
      </c>
      <c r="C49" s="314"/>
      <c r="D49" s="314"/>
      <c r="E49" s="314"/>
      <c r="F49" s="314"/>
      <c r="G49" s="314"/>
      <c r="H49" s="314"/>
      <c r="I49" s="314"/>
      <c r="J49" s="314"/>
      <c r="K49" s="314"/>
    </row>
    <row r="50" spans="2:11" s="20" customFormat="1" ht="16.5" x14ac:dyDescent="0.55000000000000004">
      <c r="B50" s="314" t="s">
        <v>339</v>
      </c>
      <c r="C50" s="314"/>
      <c r="D50" s="314"/>
      <c r="E50" s="314"/>
      <c r="F50" s="314"/>
      <c r="G50" s="314"/>
      <c r="H50" s="314"/>
      <c r="I50" s="314"/>
      <c r="J50" s="314"/>
      <c r="K50" s="176"/>
    </row>
    <row r="51" spans="2:11" s="20" customFormat="1" x14ac:dyDescent="0.55000000000000004">
      <c r="B51" s="4"/>
      <c r="C51" s="110"/>
      <c r="D51" s="110"/>
      <c r="E51" s="110"/>
      <c r="F51" s="110"/>
      <c r="G51" s="110"/>
      <c r="H51" s="110"/>
      <c r="I51" s="110"/>
      <c r="J51" s="110"/>
      <c r="K51" s="110"/>
    </row>
    <row r="52" spans="2:11" x14ac:dyDescent="0.55000000000000004">
      <c r="B52" s="31" t="s">
        <v>66</v>
      </c>
      <c r="C52" s="20"/>
      <c r="D52" s="20"/>
      <c r="E52" s="20"/>
      <c r="F52" s="20"/>
      <c r="G52" s="20"/>
      <c r="H52" s="20"/>
      <c r="I52" s="20"/>
      <c r="J52" s="20"/>
    </row>
    <row r="53" spans="2:11" ht="33.75" customHeight="1" x14ac:dyDescent="0.55000000000000004">
      <c r="B53" s="254" t="s">
        <v>397</v>
      </c>
      <c r="C53" s="257"/>
      <c r="D53" s="257"/>
      <c r="E53" s="257"/>
      <c r="F53" s="257"/>
      <c r="G53" s="257"/>
      <c r="H53" s="257"/>
      <c r="I53" s="257"/>
      <c r="J53" s="257"/>
      <c r="K53" s="60"/>
    </row>
    <row r="54" spans="2:11" x14ac:dyDescent="0.55000000000000004">
      <c r="B54" s="267" t="s">
        <v>192</v>
      </c>
      <c r="C54" s="267"/>
      <c r="D54" s="267"/>
      <c r="E54" s="267" t="s">
        <v>191</v>
      </c>
      <c r="F54" s="267"/>
      <c r="G54" s="371" t="s">
        <v>297</v>
      </c>
      <c r="H54" s="371"/>
      <c r="I54" s="371"/>
      <c r="J54" s="371"/>
      <c r="K54" s="60"/>
    </row>
    <row r="55" spans="2:11" s="20" customFormat="1" x14ac:dyDescent="0.55000000000000004">
      <c r="B55" s="266" t="s">
        <v>398</v>
      </c>
      <c r="C55" s="266"/>
      <c r="D55" s="266"/>
      <c r="E55" s="386">
        <v>35424</v>
      </c>
      <c r="F55" s="386"/>
      <c r="G55" s="266" t="s">
        <v>193</v>
      </c>
      <c r="H55" s="266"/>
      <c r="I55" s="266"/>
      <c r="J55" s="266"/>
      <c r="K55" s="84"/>
    </row>
    <row r="56" spans="2:11" s="20" customFormat="1" x14ac:dyDescent="0.55000000000000004">
      <c r="B56" s="266" t="s">
        <v>306</v>
      </c>
      <c r="C56" s="266"/>
      <c r="D56" s="266"/>
      <c r="E56" s="386">
        <v>12315</v>
      </c>
      <c r="F56" s="386"/>
      <c r="G56" s="266" t="s">
        <v>193</v>
      </c>
      <c r="H56" s="266"/>
      <c r="I56" s="266"/>
      <c r="J56" s="266"/>
      <c r="K56" s="84"/>
    </row>
    <row r="57" spans="2:11" s="20" customFormat="1" x14ac:dyDescent="0.55000000000000004">
      <c r="B57" s="266" t="s">
        <v>307</v>
      </c>
      <c r="C57" s="266"/>
      <c r="D57" s="266"/>
      <c r="E57" s="386">
        <v>120</v>
      </c>
      <c r="F57" s="386"/>
      <c r="G57" s="266" t="s">
        <v>194</v>
      </c>
      <c r="H57" s="266"/>
      <c r="I57" s="266"/>
      <c r="J57" s="266"/>
      <c r="K57" s="84"/>
    </row>
    <row r="58" spans="2:11" ht="16.5" x14ac:dyDescent="0.55000000000000004">
      <c r="B58" s="266" t="s">
        <v>308</v>
      </c>
      <c r="C58" s="266"/>
      <c r="D58" s="266"/>
      <c r="E58" s="386">
        <v>900</v>
      </c>
      <c r="F58" s="386"/>
      <c r="G58" s="266" t="s">
        <v>362</v>
      </c>
      <c r="H58" s="266"/>
      <c r="I58" s="266"/>
      <c r="J58" s="266"/>
    </row>
    <row r="59" spans="2:11" s="20" customFormat="1" ht="16.5" x14ac:dyDescent="0.55000000000000004">
      <c r="B59" s="266" t="s">
        <v>309</v>
      </c>
      <c r="C59" s="266"/>
      <c r="D59" s="266"/>
      <c r="E59" s="386">
        <v>1800</v>
      </c>
      <c r="F59" s="386"/>
      <c r="G59" s="266" t="s">
        <v>362</v>
      </c>
      <c r="H59" s="266"/>
      <c r="I59" s="266"/>
      <c r="J59" s="266"/>
      <c r="K59" s="67"/>
    </row>
    <row r="61" spans="2:11" x14ac:dyDescent="0.55000000000000004">
      <c r="B61" s="31" t="s">
        <v>67</v>
      </c>
      <c r="C61" s="20"/>
      <c r="D61" s="20"/>
      <c r="E61" s="20"/>
      <c r="F61" s="20"/>
      <c r="G61" s="20"/>
      <c r="H61" s="20"/>
      <c r="I61" s="20"/>
      <c r="J61" s="20"/>
    </row>
    <row r="62" spans="2:11" ht="35.25" customHeight="1" x14ac:dyDescent="0.55000000000000004">
      <c r="B62" s="254" t="s">
        <v>396</v>
      </c>
      <c r="C62" s="257"/>
      <c r="D62" s="257"/>
      <c r="E62" s="257"/>
      <c r="F62" s="257"/>
      <c r="G62" s="257"/>
      <c r="H62" s="257"/>
      <c r="I62" s="257"/>
      <c r="J62" s="257"/>
    </row>
    <row r="63" spans="2:11" x14ac:dyDescent="0.55000000000000004">
      <c r="B63" s="267" t="s">
        <v>192</v>
      </c>
      <c r="C63" s="267"/>
      <c r="D63" s="267"/>
      <c r="E63" s="267" t="s">
        <v>191</v>
      </c>
      <c r="F63" s="267"/>
      <c r="G63" s="371" t="s">
        <v>297</v>
      </c>
      <c r="H63" s="371"/>
      <c r="I63" s="371"/>
      <c r="J63" s="371"/>
    </row>
    <row r="64" spans="2:11" ht="29.4" customHeight="1" x14ac:dyDescent="0.55000000000000004">
      <c r="B64" s="390" t="s">
        <v>399</v>
      </c>
      <c r="C64" s="266"/>
      <c r="D64" s="266"/>
      <c r="E64" s="266">
        <v>12</v>
      </c>
      <c r="F64" s="266"/>
      <c r="G64" s="266" t="s">
        <v>363</v>
      </c>
      <c r="H64" s="266"/>
      <c r="I64" s="266"/>
      <c r="J64" s="266"/>
    </row>
    <row r="65" spans="2:11" x14ac:dyDescent="0.55000000000000004">
      <c r="B65" s="266" t="s">
        <v>400</v>
      </c>
      <c r="C65" s="266"/>
      <c r="D65" s="266"/>
      <c r="E65" s="266">
        <v>360</v>
      </c>
      <c r="F65" s="266"/>
      <c r="G65" s="266" t="s">
        <v>363</v>
      </c>
      <c r="H65" s="266"/>
      <c r="I65" s="266"/>
      <c r="J65" s="266"/>
    </row>
    <row r="66" spans="2:11" x14ac:dyDescent="0.55000000000000004">
      <c r="B66" s="266" t="s">
        <v>401</v>
      </c>
      <c r="C66" s="266"/>
      <c r="D66" s="266"/>
      <c r="E66" s="266">
        <v>78</v>
      </c>
      <c r="F66" s="266"/>
      <c r="G66" s="266" t="s">
        <v>363</v>
      </c>
      <c r="H66" s="266"/>
      <c r="I66" s="266"/>
      <c r="J66" s="266"/>
    </row>
    <row r="68" spans="2:11" x14ac:dyDescent="0.55000000000000004">
      <c r="B68" s="12" t="s">
        <v>71</v>
      </c>
      <c r="C68" s="9"/>
      <c r="D68" s="9"/>
      <c r="E68" s="9"/>
      <c r="F68" s="9"/>
    </row>
    <row r="69" spans="2:11" ht="35.25" customHeight="1" x14ac:dyDescent="0.55000000000000004">
      <c r="B69" s="316" t="s">
        <v>300</v>
      </c>
      <c r="C69" s="316"/>
      <c r="D69" s="316"/>
      <c r="E69" s="316"/>
      <c r="F69" s="316"/>
    </row>
    <row r="70" spans="2:11" x14ac:dyDescent="0.55000000000000004">
      <c r="B70" s="310"/>
      <c r="C70" s="309">
        <v>2019</v>
      </c>
      <c r="D70" s="309">
        <v>2018</v>
      </c>
      <c r="E70" s="309">
        <v>2017</v>
      </c>
      <c r="F70" s="309">
        <v>2016</v>
      </c>
    </row>
    <row r="71" spans="2:11" x14ac:dyDescent="0.55000000000000004">
      <c r="B71" s="310"/>
      <c r="C71" s="309"/>
      <c r="D71" s="309"/>
      <c r="E71" s="309"/>
      <c r="F71" s="309"/>
    </row>
    <row r="72" spans="2:11" ht="97.5" customHeight="1" x14ac:dyDescent="0.55000000000000004">
      <c r="B72" s="7" t="s">
        <v>178</v>
      </c>
      <c r="C72" s="192" t="s">
        <v>295</v>
      </c>
      <c r="D72" s="192" t="s">
        <v>295</v>
      </c>
      <c r="E72" s="192" t="s">
        <v>295</v>
      </c>
      <c r="F72" s="192" t="s">
        <v>295</v>
      </c>
      <c r="H72" s="92"/>
    </row>
    <row r="73" spans="2:11" ht="57.6" x14ac:dyDescent="0.55000000000000004">
      <c r="B73" s="7" t="s">
        <v>195</v>
      </c>
      <c r="C73" s="186" t="s">
        <v>257</v>
      </c>
      <c r="D73" s="187" t="s">
        <v>257</v>
      </c>
      <c r="E73" s="187" t="s">
        <v>257</v>
      </c>
      <c r="F73" s="186" t="s">
        <v>293</v>
      </c>
      <c r="H73" s="92"/>
    </row>
    <row r="74" spans="2:11" s="20" customFormat="1" x14ac:dyDescent="0.55000000000000004">
      <c r="B74" s="122"/>
      <c r="C74" s="114"/>
      <c r="D74" s="123"/>
      <c r="E74" s="123"/>
      <c r="F74" s="114"/>
      <c r="K74" s="67"/>
    </row>
    <row r="75" spans="2:11" s="20" customFormat="1" x14ac:dyDescent="0.55000000000000004">
      <c r="B75" s="12" t="s">
        <v>73</v>
      </c>
      <c r="C75" s="9"/>
      <c r="D75" s="9"/>
      <c r="E75" s="9"/>
      <c r="F75" s="9"/>
      <c r="K75" s="67"/>
    </row>
    <row r="76" spans="2:11" s="20" customFormat="1" ht="35.25" customHeight="1" x14ac:dyDescent="0.55000000000000004">
      <c r="B76" s="316" t="s">
        <v>260</v>
      </c>
      <c r="C76" s="316"/>
      <c r="D76" s="316"/>
      <c r="E76" s="316"/>
      <c r="F76" s="316"/>
      <c r="K76" s="67"/>
    </row>
    <row r="77" spans="2:11" s="20" customFormat="1" x14ac:dyDescent="0.55000000000000004">
      <c r="B77" s="310"/>
      <c r="C77" s="311">
        <v>2019</v>
      </c>
      <c r="D77" s="311">
        <v>2018</v>
      </c>
      <c r="E77" s="311">
        <v>2017</v>
      </c>
      <c r="F77" s="311">
        <v>2016</v>
      </c>
      <c r="K77" s="67"/>
    </row>
    <row r="78" spans="2:11" s="20" customFormat="1" x14ac:dyDescent="0.55000000000000004">
      <c r="B78" s="310"/>
      <c r="C78" s="312"/>
      <c r="D78" s="312"/>
      <c r="E78" s="312"/>
      <c r="F78" s="312"/>
      <c r="K78" s="67"/>
    </row>
    <row r="79" spans="2:11" s="20" customFormat="1" ht="28.8" x14ac:dyDescent="0.55000000000000004">
      <c r="B79" s="7" t="s">
        <v>310</v>
      </c>
      <c r="C79" s="188">
        <v>0</v>
      </c>
      <c r="D79" s="189" t="s">
        <v>263</v>
      </c>
      <c r="E79" s="189" t="s">
        <v>293</v>
      </c>
      <c r="F79" s="189" t="s">
        <v>81</v>
      </c>
      <c r="K79" s="67"/>
    </row>
    <row r="80" spans="2:11" s="20" customFormat="1" ht="28.8" x14ac:dyDescent="0.55000000000000004">
      <c r="B80" s="7" t="s">
        <v>262</v>
      </c>
      <c r="C80" s="189" t="s">
        <v>263</v>
      </c>
      <c r="D80" s="190" t="s">
        <v>263</v>
      </c>
      <c r="E80" s="190" t="s">
        <v>263</v>
      </c>
      <c r="F80" s="189" t="s">
        <v>263</v>
      </c>
      <c r="K80" s="67"/>
    </row>
    <row r="81" spans="2:11" s="20" customFormat="1" x14ac:dyDescent="0.55000000000000004">
      <c r="B81" s="122"/>
      <c r="C81" s="114"/>
      <c r="D81" s="123"/>
      <c r="E81" s="123"/>
      <c r="F81" s="114"/>
      <c r="K81" s="67"/>
    </row>
    <row r="83" spans="2:11" x14ac:dyDescent="0.55000000000000004">
      <c r="B83" s="31" t="s">
        <v>84</v>
      </c>
      <c r="C83" s="20"/>
      <c r="D83" s="20"/>
      <c r="E83" s="20"/>
      <c r="F83" s="20"/>
      <c r="G83" s="20"/>
      <c r="H83" s="20"/>
      <c r="I83" s="20"/>
      <c r="J83" s="20"/>
    </row>
    <row r="84" spans="2:11" ht="39" customHeight="1" x14ac:dyDescent="0.55000000000000004">
      <c r="B84" s="254" t="s">
        <v>388</v>
      </c>
      <c r="C84" s="257"/>
      <c r="D84" s="257"/>
      <c r="E84" s="257"/>
      <c r="F84" s="257"/>
      <c r="G84" s="257"/>
      <c r="H84" s="257"/>
      <c r="I84" s="257"/>
      <c r="J84" s="257"/>
    </row>
    <row r="85" spans="2:11" ht="39.6" customHeight="1" x14ac:dyDescent="0.55000000000000004">
      <c r="B85" s="91" t="s">
        <v>196</v>
      </c>
      <c r="C85" s="369" t="s">
        <v>197</v>
      </c>
      <c r="D85" s="370"/>
      <c r="E85" s="334" t="s">
        <v>301</v>
      </c>
      <c r="F85" s="335"/>
      <c r="G85" s="335"/>
      <c r="H85" s="336"/>
      <c r="I85" s="334" t="s">
        <v>367</v>
      </c>
      <c r="J85" s="336"/>
    </row>
    <row r="86" spans="2:11" x14ac:dyDescent="0.55000000000000004">
      <c r="B86" s="27">
        <v>2007</v>
      </c>
      <c r="C86" s="365" t="s">
        <v>198</v>
      </c>
      <c r="D86" s="366"/>
      <c r="E86" s="365" t="s">
        <v>200</v>
      </c>
      <c r="F86" s="367"/>
      <c r="G86" s="367"/>
      <c r="H86" s="366"/>
      <c r="I86" s="368">
        <v>385000</v>
      </c>
      <c r="J86" s="366"/>
    </row>
    <row r="87" spans="2:11" x14ac:dyDescent="0.55000000000000004">
      <c r="B87" s="27">
        <v>2012</v>
      </c>
      <c r="C87" s="365" t="s">
        <v>199</v>
      </c>
      <c r="D87" s="366"/>
      <c r="E87" s="365" t="s">
        <v>202</v>
      </c>
      <c r="F87" s="367"/>
      <c r="G87" s="367"/>
      <c r="H87" s="366"/>
      <c r="I87" s="368">
        <v>570000</v>
      </c>
      <c r="J87" s="366"/>
    </row>
    <row r="88" spans="2:11" s="20" customFormat="1" x14ac:dyDescent="0.55000000000000004">
      <c r="B88" s="27">
        <v>2017</v>
      </c>
      <c r="C88" s="365" t="s">
        <v>201</v>
      </c>
      <c r="D88" s="366"/>
      <c r="E88" s="365" t="s">
        <v>202</v>
      </c>
      <c r="F88" s="367"/>
      <c r="G88" s="367"/>
      <c r="H88" s="366"/>
      <c r="I88" s="368">
        <v>2800000</v>
      </c>
      <c r="J88" s="366"/>
      <c r="K88" s="67"/>
    </row>
    <row r="89" spans="2:11" s="20" customFormat="1" x14ac:dyDescent="0.55000000000000004">
      <c r="B89" s="27">
        <v>2018</v>
      </c>
      <c r="C89" s="365" t="s">
        <v>201</v>
      </c>
      <c r="D89" s="366"/>
      <c r="E89" s="365" t="s">
        <v>203</v>
      </c>
      <c r="F89" s="367"/>
      <c r="G89" s="367"/>
      <c r="H89" s="366"/>
      <c r="I89" s="368">
        <v>3512850</v>
      </c>
      <c r="J89" s="366"/>
      <c r="K89" s="67"/>
    </row>
    <row r="91" spans="2:11" x14ac:dyDescent="0.55000000000000004">
      <c r="B91" s="246" t="s">
        <v>19</v>
      </c>
    </row>
    <row r="92" spans="2:11" s="20" customFormat="1" ht="14.4" customHeight="1" x14ac:dyDescent="0.55000000000000004">
      <c r="B92" s="388" t="s">
        <v>232</v>
      </c>
      <c r="C92" s="388"/>
      <c r="D92" s="388"/>
      <c r="E92" s="388"/>
      <c r="F92" s="388"/>
      <c r="G92" s="388"/>
      <c r="H92" s="388"/>
      <c r="I92" s="388"/>
      <c r="J92" s="388"/>
      <c r="K92" s="67"/>
    </row>
    <row r="93" spans="2:11" s="20" customFormat="1" ht="14.4" customHeight="1" x14ac:dyDescent="0.55000000000000004">
      <c r="B93" s="388" t="s">
        <v>233</v>
      </c>
      <c r="C93" s="388"/>
      <c r="D93" s="388"/>
      <c r="E93" s="388"/>
      <c r="F93" s="388"/>
      <c r="G93" s="388"/>
      <c r="H93" s="388"/>
      <c r="I93" s="388"/>
      <c r="J93" s="388"/>
      <c r="K93" s="67"/>
    </row>
    <row r="94" spans="2:11" s="20" customFormat="1" x14ac:dyDescent="0.55000000000000004">
      <c r="B94" s="319" t="s">
        <v>204</v>
      </c>
      <c r="C94" s="319"/>
      <c r="D94" s="319"/>
      <c r="E94" s="319"/>
      <c r="F94" s="319"/>
      <c r="G94" s="319"/>
      <c r="H94" s="319"/>
      <c r="I94" s="319"/>
      <c r="J94" s="319"/>
      <c r="K94" s="67"/>
    </row>
    <row r="95" spans="2:11" s="20" customFormat="1" x14ac:dyDescent="0.55000000000000004">
      <c r="B95" s="319" t="s">
        <v>205</v>
      </c>
      <c r="C95" s="319"/>
      <c r="D95" s="319"/>
      <c r="E95" s="319"/>
      <c r="F95" s="319"/>
      <c r="G95" s="319"/>
      <c r="H95" s="319"/>
      <c r="I95" s="319"/>
      <c r="J95" s="319"/>
      <c r="K95" s="67"/>
    </row>
    <row r="97" spans="2:10" x14ac:dyDescent="0.55000000000000004">
      <c r="B97" s="31" t="s">
        <v>237</v>
      </c>
      <c r="C97" s="20"/>
      <c r="D97" s="20"/>
      <c r="E97" s="20"/>
      <c r="F97" s="20"/>
      <c r="G97" s="20"/>
      <c r="H97" s="20"/>
      <c r="I97" s="20"/>
      <c r="J97" s="20"/>
    </row>
    <row r="98" spans="2:10" ht="42" customHeight="1" x14ac:dyDescent="0.55000000000000004">
      <c r="B98" s="254" t="s">
        <v>389</v>
      </c>
      <c r="C98" s="257"/>
      <c r="D98" s="257"/>
      <c r="E98" s="257"/>
      <c r="F98" s="257"/>
      <c r="G98" s="257"/>
      <c r="H98" s="257"/>
      <c r="I98" s="257"/>
      <c r="J98" s="257"/>
    </row>
    <row r="99" spans="2:10" ht="16.5" x14ac:dyDescent="0.55000000000000004">
      <c r="B99" s="104" t="s">
        <v>196</v>
      </c>
      <c r="C99" s="104" t="s">
        <v>242</v>
      </c>
      <c r="D99" s="104" t="s">
        <v>294</v>
      </c>
      <c r="E99" s="334" t="s">
        <v>302</v>
      </c>
      <c r="F99" s="335"/>
      <c r="G99" s="335"/>
      <c r="H99" s="335"/>
      <c r="I99" s="335"/>
      <c r="J99" s="336"/>
    </row>
    <row r="100" spans="2:10" x14ac:dyDescent="0.55000000000000004">
      <c r="B100" s="29" t="s">
        <v>240</v>
      </c>
      <c r="C100" s="47">
        <v>79000</v>
      </c>
      <c r="D100" s="29">
        <v>19000</v>
      </c>
      <c r="E100" s="360"/>
      <c r="F100" s="344"/>
      <c r="G100" s="344"/>
      <c r="H100" s="344"/>
      <c r="I100" s="344"/>
      <c r="J100" s="361"/>
    </row>
    <row r="101" spans="2:10" ht="36.75" customHeight="1" x14ac:dyDescent="0.55000000000000004">
      <c r="B101" s="29">
        <v>2017</v>
      </c>
      <c r="C101" s="47">
        <v>78000</v>
      </c>
      <c r="D101" s="29">
        <v>19000</v>
      </c>
      <c r="E101" s="348" t="s">
        <v>241</v>
      </c>
      <c r="F101" s="351"/>
      <c r="G101" s="351"/>
      <c r="H101" s="351"/>
      <c r="I101" s="351"/>
      <c r="J101" s="352"/>
    </row>
    <row r="102" spans="2:10" ht="63.75" customHeight="1" x14ac:dyDescent="0.55000000000000004">
      <c r="B102" s="29">
        <v>2018</v>
      </c>
      <c r="C102" s="47">
        <v>52500</v>
      </c>
      <c r="D102" s="29">
        <v>19000</v>
      </c>
      <c r="E102" s="348" t="s">
        <v>243</v>
      </c>
      <c r="F102" s="349"/>
      <c r="G102" s="349"/>
      <c r="H102" s="349"/>
      <c r="I102" s="349"/>
      <c r="J102" s="350"/>
    </row>
    <row r="103" spans="2:10" ht="33.9" customHeight="1" x14ac:dyDescent="0.55000000000000004">
      <c r="B103" s="113">
        <v>2019</v>
      </c>
      <c r="C103" s="183">
        <v>45500</v>
      </c>
      <c r="D103" s="29">
        <v>19000</v>
      </c>
      <c r="E103" s="362" t="s">
        <v>372</v>
      </c>
      <c r="F103" s="363"/>
      <c r="G103" s="363"/>
      <c r="H103" s="363"/>
      <c r="I103" s="363"/>
      <c r="J103" s="364"/>
    </row>
    <row r="105" spans="2:10" x14ac:dyDescent="0.55000000000000004">
      <c r="B105" s="31" t="s">
        <v>261</v>
      </c>
      <c r="C105" s="20"/>
      <c r="D105" s="20"/>
      <c r="E105" s="20"/>
      <c r="F105" s="20"/>
      <c r="G105" s="20"/>
      <c r="H105" s="20"/>
      <c r="I105" s="20"/>
      <c r="J105" s="20"/>
    </row>
    <row r="106" spans="2:10" ht="38.25" customHeight="1" x14ac:dyDescent="0.55000000000000004">
      <c r="B106" s="254" t="s">
        <v>411</v>
      </c>
      <c r="C106" s="257"/>
      <c r="D106" s="257"/>
      <c r="E106" s="257"/>
      <c r="F106" s="257"/>
      <c r="G106" s="257"/>
      <c r="H106" s="257"/>
      <c r="I106" s="257"/>
      <c r="J106" s="257"/>
    </row>
    <row r="107" spans="2:10" ht="16.5" x14ac:dyDescent="0.55000000000000004">
      <c r="B107" s="104" t="s">
        <v>196</v>
      </c>
      <c r="C107" s="104" t="s">
        <v>242</v>
      </c>
      <c r="D107" s="178" t="s">
        <v>294</v>
      </c>
      <c r="E107" s="334" t="s">
        <v>302</v>
      </c>
      <c r="F107" s="335"/>
      <c r="G107" s="335"/>
      <c r="H107" s="335"/>
      <c r="I107" s="335"/>
      <c r="J107" s="336"/>
    </row>
    <row r="108" spans="2:10" x14ac:dyDescent="0.55000000000000004">
      <c r="B108" s="29" t="s">
        <v>240</v>
      </c>
      <c r="C108" s="47">
        <v>18500</v>
      </c>
      <c r="D108" s="29">
        <v>23000</v>
      </c>
      <c r="E108" s="360"/>
      <c r="F108" s="344"/>
      <c r="G108" s="344"/>
      <c r="H108" s="344"/>
      <c r="I108" s="344"/>
      <c r="J108" s="361"/>
    </row>
    <row r="109" spans="2:10" ht="36.75" customHeight="1" x14ac:dyDescent="0.55000000000000004">
      <c r="B109" s="29">
        <v>2017</v>
      </c>
      <c r="C109" s="47">
        <v>29166</v>
      </c>
      <c r="D109" s="29">
        <v>23000</v>
      </c>
      <c r="E109" s="348" t="s">
        <v>244</v>
      </c>
      <c r="F109" s="351"/>
      <c r="G109" s="351"/>
      <c r="H109" s="351"/>
      <c r="I109" s="351"/>
      <c r="J109" s="352"/>
    </row>
    <row r="110" spans="2:10" ht="68.25" customHeight="1" x14ac:dyDescent="0.55000000000000004">
      <c r="B110" s="29">
        <v>2018</v>
      </c>
      <c r="C110" s="47">
        <v>225914</v>
      </c>
      <c r="D110" s="29">
        <f>23000+16000</f>
        <v>39000</v>
      </c>
      <c r="E110" s="348" t="s">
        <v>264</v>
      </c>
      <c r="F110" s="349"/>
      <c r="G110" s="349"/>
      <c r="H110" s="349"/>
      <c r="I110" s="349"/>
      <c r="J110" s="350"/>
    </row>
    <row r="111" spans="2:10" ht="55.5" customHeight="1" x14ac:dyDescent="0.55000000000000004">
      <c r="B111" s="113">
        <v>2019</v>
      </c>
      <c r="C111" s="47">
        <v>419197</v>
      </c>
      <c r="D111" s="29">
        <v>39000</v>
      </c>
      <c r="E111" s="348" t="s">
        <v>245</v>
      </c>
      <c r="F111" s="351"/>
      <c r="G111" s="351"/>
      <c r="H111" s="351"/>
      <c r="I111" s="351"/>
      <c r="J111" s="352"/>
    </row>
    <row r="112" spans="2:10" x14ac:dyDescent="0.55000000000000004">
      <c r="D112" s="228"/>
    </row>
    <row r="113" spans="2:11" x14ac:dyDescent="0.55000000000000004">
      <c r="B113" s="31" t="s">
        <v>238</v>
      </c>
      <c r="C113" s="20"/>
      <c r="D113" s="20"/>
      <c r="E113" s="20"/>
      <c r="F113" s="20"/>
      <c r="G113" s="20"/>
      <c r="H113" s="20"/>
      <c r="I113" s="20"/>
      <c r="J113" s="20"/>
    </row>
    <row r="114" spans="2:11" ht="29.5" customHeight="1" x14ac:dyDescent="0.55000000000000004">
      <c r="B114" s="254" t="s">
        <v>390</v>
      </c>
      <c r="C114" s="254"/>
      <c r="D114" s="254"/>
      <c r="E114" s="254"/>
      <c r="F114" s="68"/>
      <c r="G114" s="68"/>
      <c r="H114" s="60"/>
      <c r="I114" s="60"/>
      <c r="J114" s="60"/>
    </row>
    <row r="115" spans="2:11" ht="76.900000000000006" customHeight="1" x14ac:dyDescent="0.55000000000000004">
      <c r="B115" s="334" t="s">
        <v>267</v>
      </c>
      <c r="C115" s="336"/>
      <c r="D115" s="353" t="s">
        <v>410</v>
      </c>
      <c r="E115" s="353"/>
      <c r="H115" s="63"/>
      <c r="I115" s="63"/>
      <c r="J115" s="124"/>
    </row>
    <row r="116" spans="2:11" ht="29.65" customHeight="1" x14ac:dyDescent="0.55000000000000004">
      <c r="B116" s="354" t="s">
        <v>361</v>
      </c>
      <c r="C116" s="355"/>
      <c r="D116" s="358">
        <v>6730</v>
      </c>
      <c r="E116" s="358"/>
      <c r="H116" s="125"/>
      <c r="I116" s="125"/>
      <c r="J116" s="125"/>
    </row>
    <row r="117" spans="2:11" ht="29.65" customHeight="1" x14ac:dyDescent="0.55000000000000004">
      <c r="B117" s="354" t="s">
        <v>268</v>
      </c>
      <c r="C117" s="355"/>
      <c r="D117" s="358">
        <v>931</v>
      </c>
      <c r="E117" s="358"/>
      <c r="H117" s="125"/>
      <c r="I117" s="125"/>
      <c r="J117" s="125"/>
    </row>
    <row r="118" spans="2:11" ht="34.9" customHeight="1" x14ac:dyDescent="0.55000000000000004">
      <c r="B118" s="354" t="s">
        <v>359</v>
      </c>
      <c r="C118" s="355"/>
      <c r="D118" s="359">
        <v>562</v>
      </c>
      <c r="E118" s="359"/>
      <c r="H118" s="126"/>
      <c r="I118" s="126"/>
      <c r="J118" s="126"/>
    </row>
    <row r="119" spans="2:11" ht="32.65" customHeight="1" x14ac:dyDescent="0.55000000000000004">
      <c r="B119" s="354" t="s">
        <v>269</v>
      </c>
      <c r="C119" s="355"/>
      <c r="D119" s="358">
        <v>426</v>
      </c>
      <c r="E119" s="358"/>
      <c r="H119" s="125"/>
      <c r="I119" s="125"/>
      <c r="J119" s="125"/>
    </row>
    <row r="120" spans="2:11" s="20" customFormat="1" ht="32.65" customHeight="1" x14ac:dyDescent="0.55000000000000004">
      <c r="B120" s="354" t="s">
        <v>360</v>
      </c>
      <c r="C120" s="355"/>
      <c r="D120" s="356">
        <v>39</v>
      </c>
      <c r="E120" s="357"/>
      <c r="H120" s="125"/>
      <c r="I120" s="125"/>
      <c r="J120" s="125"/>
      <c r="K120" s="67"/>
    </row>
    <row r="122" spans="2:11" x14ac:dyDescent="0.55000000000000004">
      <c r="B122" s="31" t="s">
        <v>265</v>
      </c>
      <c r="C122" s="20"/>
      <c r="D122" s="20"/>
      <c r="E122" s="20"/>
      <c r="F122" s="20"/>
      <c r="G122" s="20"/>
    </row>
    <row r="123" spans="2:11" ht="31" customHeight="1" x14ac:dyDescent="0.55000000000000004">
      <c r="B123" s="337" t="s">
        <v>412</v>
      </c>
      <c r="C123" s="338"/>
      <c r="D123" s="338"/>
      <c r="E123" s="339"/>
      <c r="F123" s="68"/>
      <c r="G123" s="68"/>
    </row>
    <row r="124" spans="2:11" ht="47.1" customHeight="1" x14ac:dyDescent="0.55000000000000004">
      <c r="B124" s="334" t="s">
        <v>266</v>
      </c>
      <c r="C124" s="335"/>
      <c r="D124" s="353" t="s">
        <v>270</v>
      </c>
      <c r="E124" s="353"/>
      <c r="F124" s="63"/>
      <c r="G124" s="63"/>
    </row>
    <row r="125" spans="2:11" ht="31.15" customHeight="1" x14ac:dyDescent="0.55000000000000004">
      <c r="B125" s="343" t="s">
        <v>271</v>
      </c>
      <c r="C125" s="344"/>
      <c r="D125" s="285">
        <v>22043</v>
      </c>
      <c r="E125" s="285"/>
      <c r="F125" s="256"/>
      <c r="G125" s="256"/>
    </row>
    <row r="126" spans="2:11" ht="35.1" customHeight="1" x14ac:dyDescent="0.55000000000000004">
      <c r="B126" s="343" t="s">
        <v>272</v>
      </c>
      <c r="C126" s="344"/>
      <c r="D126" s="285">
        <v>69</v>
      </c>
      <c r="E126" s="285"/>
      <c r="F126" s="256"/>
      <c r="G126" s="256"/>
    </row>
    <row r="127" spans="2:11" ht="40" customHeight="1" x14ac:dyDescent="0.55000000000000004">
      <c r="B127" s="343" t="s">
        <v>273</v>
      </c>
      <c r="C127" s="344"/>
      <c r="D127" s="285">
        <v>82</v>
      </c>
      <c r="E127" s="285"/>
      <c r="F127" s="345"/>
      <c r="G127" s="345"/>
    </row>
    <row r="128" spans="2:11" x14ac:dyDescent="0.55000000000000004">
      <c r="B128" s="346" t="s">
        <v>10</v>
      </c>
      <c r="C128" s="347"/>
      <c r="D128" s="334">
        <f>SUM(D125:E127)</f>
        <v>22194</v>
      </c>
      <c r="E128" s="336"/>
      <c r="F128" s="256"/>
      <c r="G128" s="256"/>
    </row>
    <row r="130" spans="2:11" x14ac:dyDescent="0.55000000000000004">
      <c r="B130" s="245" t="s">
        <v>19</v>
      </c>
    </row>
    <row r="131" spans="2:11" ht="34.15" customHeight="1" x14ac:dyDescent="0.55000000000000004">
      <c r="B131" s="389" t="s">
        <v>274</v>
      </c>
      <c r="C131" s="389"/>
      <c r="D131" s="389"/>
      <c r="E131" s="389"/>
      <c r="F131" s="389"/>
      <c r="G131" s="389"/>
      <c r="H131" s="389"/>
      <c r="I131" s="389"/>
      <c r="J131" s="389"/>
      <c r="K131" s="389"/>
    </row>
    <row r="132" spans="2:11" ht="29.7" customHeight="1" x14ac:dyDescent="0.55000000000000004">
      <c r="B132" s="389" t="s">
        <v>275</v>
      </c>
      <c r="C132" s="389"/>
      <c r="D132" s="389"/>
      <c r="E132" s="389"/>
      <c r="F132" s="389"/>
      <c r="G132" s="389"/>
      <c r="H132" s="389"/>
      <c r="I132" s="389"/>
      <c r="J132" s="389"/>
      <c r="K132" s="389"/>
    </row>
  </sheetData>
  <sheetProtection algorithmName="SHA-512" hashValue="c9G/8ZseWnqj1cLAi/g0MgmZKBw4G8KE9eGyPC97VbGbPYPYpnz1y37udn6x8Ha+PGLMgSOErYn/tzkccilqAg==" saltValue="490JP0iG/CLVqvkHd2BmNQ==" spinCount="100000" sheet="1" objects="1" scenarios="1" selectLockedCells="1" selectUnlockedCells="1"/>
  <mergeCells count="157">
    <mergeCell ref="B49:K49"/>
    <mergeCell ref="B50:J50"/>
    <mergeCell ref="B92:J92"/>
    <mergeCell ref="B93:J93"/>
    <mergeCell ref="B94:J94"/>
    <mergeCell ref="B95:J95"/>
    <mergeCell ref="B131:K131"/>
    <mergeCell ref="B132:K132"/>
    <mergeCell ref="B59:D59"/>
    <mergeCell ref="E59:F59"/>
    <mergeCell ref="G59:J59"/>
    <mergeCell ref="B65:D65"/>
    <mergeCell ref="E65:F65"/>
    <mergeCell ref="G65:J65"/>
    <mergeCell ref="B66:D66"/>
    <mergeCell ref="E66:F66"/>
    <mergeCell ref="G66:J66"/>
    <mergeCell ref="B62:J62"/>
    <mergeCell ref="B63:D63"/>
    <mergeCell ref="E63:F63"/>
    <mergeCell ref="G63:J63"/>
    <mergeCell ref="B64:D64"/>
    <mergeCell ref="E64:F64"/>
    <mergeCell ref="B6:N6"/>
    <mergeCell ref="B7:N7"/>
    <mergeCell ref="B5:N5"/>
    <mergeCell ref="B28:N28"/>
    <mergeCell ref="B29:N29"/>
    <mergeCell ref="B30:N30"/>
    <mergeCell ref="B31:N31"/>
    <mergeCell ref="B32:N32"/>
    <mergeCell ref="B33:N33"/>
    <mergeCell ref="G64:J64"/>
    <mergeCell ref="B58:D58"/>
    <mergeCell ref="E58:F58"/>
    <mergeCell ref="B55:D55"/>
    <mergeCell ref="B56:D56"/>
    <mergeCell ref="B57:D57"/>
    <mergeCell ref="E55:F55"/>
    <mergeCell ref="E56:F56"/>
    <mergeCell ref="E57:F57"/>
    <mergeCell ref="B53:J53"/>
    <mergeCell ref="G57:J57"/>
    <mergeCell ref="G58:J58"/>
    <mergeCell ref="G55:J55"/>
    <mergeCell ref="G56:J56"/>
    <mergeCell ref="G54:J54"/>
    <mergeCell ref="H43:K43"/>
    <mergeCell ref="B10:J10"/>
    <mergeCell ref="C11:D11"/>
    <mergeCell ref="E11:F11"/>
    <mergeCell ref="G11:H11"/>
    <mergeCell ref="I11:J11"/>
    <mergeCell ref="C20:D20"/>
    <mergeCell ref="E20:F20"/>
    <mergeCell ref="G20:H20"/>
    <mergeCell ref="I20:J20"/>
    <mergeCell ref="B19:J19"/>
    <mergeCell ref="E42:F42"/>
    <mergeCell ref="E44:F44"/>
    <mergeCell ref="B45:F45"/>
    <mergeCell ref="E43:F43"/>
    <mergeCell ref="C44:D44"/>
    <mergeCell ref="H42:K42"/>
    <mergeCell ref="B48:K48"/>
    <mergeCell ref="F70:F71"/>
    <mergeCell ref="C37:D37"/>
    <mergeCell ref="E37:F37"/>
    <mergeCell ref="B36:K36"/>
    <mergeCell ref="H37:K37"/>
    <mergeCell ref="H38:K38"/>
    <mergeCell ref="H39:K39"/>
    <mergeCell ref="H40:K40"/>
    <mergeCell ref="C39:D40"/>
    <mergeCell ref="E40:F40"/>
    <mergeCell ref="E38:F38"/>
    <mergeCell ref="E39:F39"/>
    <mergeCell ref="C38:D38"/>
    <mergeCell ref="B38:B41"/>
    <mergeCell ref="H41:K41"/>
    <mergeCell ref="E41:F41"/>
    <mergeCell ref="C43:D43"/>
    <mergeCell ref="C41:D41"/>
    <mergeCell ref="B43:B44"/>
    <mergeCell ref="H44:K44"/>
    <mergeCell ref="H45:K45"/>
    <mergeCell ref="C42:D42"/>
    <mergeCell ref="E54:F54"/>
    <mergeCell ref="B54:D54"/>
    <mergeCell ref="E108:J108"/>
    <mergeCell ref="E109:J109"/>
    <mergeCell ref="B2:B3"/>
    <mergeCell ref="C89:D89"/>
    <mergeCell ref="E89:H89"/>
    <mergeCell ref="E88:H88"/>
    <mergeCell ref="I88:J88"/>
    <mergeCell ref="I89:J89"/>
    <mergeCell ref="C85:D85"/>
    <mergeCell ref="C86:D86"/>
    <mergeCell ref="C87:D87"/>
    <mergeCell ref="E85:H85"/>
    <mergeCell ref="I85:J85"/>
    <mergeCell ref="E86:H86"/>
    <mergeCell ref="E87:H87"/>
    <mergeCell ref="I86:J86"/>
    <mergeCell ref="I87:J87"/>
    <mergeCell ref="C88:D88"/>
    <mergeCell ref="B84:J84"/>
    <mergeCell ref="B69:F69"/>
    <mergeCell ref="B70:B71"/>
    <mergeCell ref="C70:C71"/>
    <mergeCell ref="D70:D71"/>
    <mergeCell ref="E70:E71"/>
    <mergeCell ref="B76:F76"/>
    <mergeCell ref="B77:B78"/>
    <mergeCell ref="C77:C78"/>
    <mergeCell ref="D77:D78"/>
    <mergeCell ref="E77:E78"/>
    <mergeCell ref="F77:F78"/>
    <mergeCell ref="B106:J106"/>
    <mergeCell ref="E107:J107"/>
    <mergeCell ref="E99:J99"/>
    <mergeCell ref="E100:J100"/>
    <mergeCell ref="E101:J101"/>
    <mergeCell ref="E102:J102"/>
    <mergeCell ref="E103:J103"/>
    <mergeCell ref="B98:J98"/>
    <mergeCell ref="E110:J110"/>
    <mergeCell ref="E111:J111"/>
    <mergeCell ref="B114:E114"/>
    <mergeCell ref="D115:E115"/>
    <mergeCell ref="B124:C124"/>
    <mergeCell ref="D124:E124"/>
    <mergeCell ref="B115:C115"/>
    <mergeCell ref="B116:C116"/>
    <mergeCell ref="B117:C117"/>
    <mergeCell ref="B118:C118"/>
    <mergeCell ref="B119:C119"/>
    <mergeCell ref="B120:C120"/>
    <mergeCell ref="D120:E120"/>
    <mergeCell ref="D116:E116"/>
    <mergeCell ref="D117:E117"/>
    <mergeCell ref="D118:E118"/>
    <mergeCell ref="D119:E119"/>
    <mergeCell ref="B123:E123"/>
    <mergeCell ref="F128:G128"/>
    <mergeCell ref="B125:C125"/>
    <mergeCell ref="D125:E125"/>
    <mergeCell ref="F125:G125"/>
    <mergeCell ref="B126:C126"/>
    <mergeCell ref="D126:E126"/>
    <mergeCell ref="F126:G126"/>
    <mergeCell ref="B127:C127"/>
    <mergeCell ref="D127:E127"/>
    <mergeCell ref="F127:G127"/>
    <mergeCell ref="D128:E128"/>
    <mergeCell ref="B128:C128"/>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0E1937-E4B6-4657-94D5-09F282EAE4AE}">
  <dimension ref="A1:J77"/>
  <sheetViews>
    <sheetView showGridLines="0" zoomScale="60" zoomScaleNormal="60" workbookViewId="0">
      <selection activeCell="B67" sqref="B67:E67"/>
    </sheetView>
  </sheetViews>
  <sheetFormatPr baseColWidth="10" defaultRowHeight="14.4" x14ac:dyDescent="0.55000000000000004"/>
  <cols>
    <col min="1" max="1" width="28.83984375" bestFit="1" customWidth="1"/>
    <col min="2" max="2" width="61" bestFit="1" customWidth="1"/>
    <col min="3" max="3" width="13.26171875" customWidth="1"/>
    <col min="4" max="4" width="14.15625" customWidth="1"/>
    <col min="5" max="5" width="14.15625" style="20" customWidth="1"/>
    <col min="6" max="7" width="13" customWidth="1"/>
    <col min="9" max="9" width="162.68359375" bestFit="1" customWidth="1"/>
  </cols>
  <sheetData>
    <row r="1" spans="1:9" s="20" customFormat="1" x14ac:dyDescent="0.55000000000000004"/>
    <row r="2" spans="1:9" x14ac:dyDescent="0.55000000000000004">
      <c r="A2" s="25" t="s">
        <v>113</v>
      </c>
      <c r="B2" s="250"/>
    </row>
    <row r="3" spans="1:9" x14ac:dyDescent="0.55000000000000004">
      <c r="A3" s="25" t="s">
        <v>114</v>
      </c>
      <c r="B3" s="250"/>
    </row>
    <row r="4" spans="1:9" s="20" customFormat="1" x14ac:dyDescent="0.55000000000000004">
      <c r="A4" s="25"/>
      <c r="B4" s="98"/>
    </row>
    <row r="5" spans="1:9" s="20" customFormat="1" x14ac:dyDescent="0.55000000000000004">
      <c r="A5" s="25"/>
      <c r="B5" s="248" t="s">
        <v>234</v>
      </c>
      <c r="C5" s="19"/>
    </row>
    <row r="6" spans="1:9" s="20" customFormat="1" x14ac:dyDescent="0.55000000000000004">
      <c r="A6" s="25"/>
      <c r="B6" s="319" t="s">
        <v>111</v>
      </c>
      <c r="C6" s="319"/>
      <c r="D6" s="319"/>
      <c r="E6" s="319"/>
      <c r="F6" s="319"/>
      <c r="G6" s="319"/>
      <c r="H6" s="319"/>
      <c r="I6" s="319"/>
    </row>
    <row r="7" spans="1:9" s="20" customFormat="1" x14ac:dyDescent="0.55000000000000004">
      <c r="A7" s="25"/>
      <c r="B7" s="319" t="s">
        <v>110</v>
      </c>
      <c r="C7" s="319"/>
      <c r="D7" s="319"/>
      <c r="E7" s="319"/>
      <c r="F7" s="319"/>
      <c r="G7" s="319"/>
      <c r="H7" s="319"/>
      <c r="I7" s="319"/>
    </row>
    <row r="8" spans="1:9" s="20" customFormat="1" x14ac:dyDescent="0.55000000000000004">
      <c r="A8" s="25"/>
      <c r="B8" s="394" t="s">
        <v>26</v>
      </c>
      <c r="C8" s="394"/>
      <c r="D8" s="394"/>
      <c r="E8" s="394"/>
      <c r="F8" s="394"/>
      <c r="G8" s="394"/>
      <c r="H8" s="394"/>
      <c r="I8" s="394"/>
    </row>
    <row r="9" spans="1:9" s="20" customFormat="1" x14ac:dyDescent="0.55000000000000004">
      <c r="A9" s="25"/>
      <c r="B9" s="319" t="s">
        <v>34</v>
      </c>
      <c r="C9" s="319"/>
      <c r="D9" s="319"/>
      <c r="E9" s="319"/>
      <c r="F9" s="319"/>
      <c r="G9" s="319"/>
      <c r="H9" s="319"/>
      <c r="I9" s="319"/>
    </row>
    <row r="10" spans="1:9" s="20" customFormat="1" x14ac:dyDescent="0.55000000000000004">
      <c r="A10" s="25"/>
      <c r="B10" s="319" t="s">
        <v>132</v>
      </c>
      <c r="C10" s="319"/>
      <c r="D10" s="319"/>
      <c r="E10" s="319"/>
      <c r="F10" s="319"/>
      <c r="G10" s="319"/>
      <c r="H10" s="319"/>
      <c r="I10" s="319"/>
    </row>
    <row r="11" spans="1:9" s="20" customFormat="1" x14ac:dyDescent="0.55000000000000004">
      <c r="A11" s="25"/>
      <c r="B11" s="319" t="s">
        <v>95</v>
      </c>
      <c r="C11" s="319"/>
      <c r="D11" s="319"/>
      <c r="E11" s="319"/>
      <c r="F11" s="319"/>
      <c r="G11" s="319"/>
      <c r="H11" s="319"/>
      <c r="I11" s="319"/>
    </row>
    <row r="12" spans="1:9" s="20" customFormat="1" x14ac:dyDescent="0.55000000000000004">
      <c r="A12" s="25"/>
      <c r="B12" s="319" t="s">
        <v>330</v>
      </c>
      <c r="C12" s="319"/>
      <c r="D12" s="319"/>
      <c r="E12" s="319"/>
      <c r="F12" s="319"/>
      <c r="G12" s="319"/>
      <c r="H12" s="319"/>
      <c r="I12" s="319"/>
    </row>
    <row r="13" spans="1:9" s="20" customFormat="1" x14ac:dyDescent="0.55000000000000004">
      <c r="A13" s="25"/>
      <c r="B13" s="319" t="s">
        <v>331</v>
      </c>
      <c r="C13" s="319"/>
      <c r="D13" s="319"/>
      <c r="E13" s="319"/>
      <c r="F13" s="319"/>
      <c r="G13" s="319"/>
      <c r="H13" s="319"/>
      <c r="I13" s="319"/>
    </row>
    <row r="14" spans="1:9" s="20" customFormat="1" x14ac:dyDescent="0.55000000000000004">
      <c r="A14" s="25"/>
      <c r="B14" s="319" t="s">
        <v>160</v>
      </c>
      <c r="C14" s="319"/>
      <c r="D14" s="319"/>
      <c r="E14" s="319"/>
      <c r="F14" s="319"/>
      <c r="G14" s="319"/>
      <c r="H14" s="319"/>
      <c r="I14" s="319"/>
    </row>
    <row r="15" spans="1:9" s="20" customFormat="1" x14ac:dyDescent="0.55000000000000004">
      <c r="A15" s="25"/>
      <c r="B15" s="395" t="s">
        <v>161</v>
      </c>
      <c r="C15" s="395"/>
      <c r="D15" s="395"/>
      <c r="E15" s="395"/>
      <c r="F15" s="395"/>
      <c r="G15" s="395"/>
      <c r="H15" s="395"/>
      <c r="I15" s="395"/>
    </row>
    <row r="16" spans="1:9" s="20" customFormat="1" x14ac:dyDescent="0.55000000000000004">
      <c r="A16" s="25"/>
    </row>
    <row r="17" spans="2:6" x14ac:dyDescent="0.55000000000000004">
      <c r="B17" s="12" t="s">
        <v>21</v>
      </c>
    </row>
    <row r="18" spans="2:6" ht="25.5" customHeight="1" x14ac:dyDescent="0.55000000000000004">
      <c r="B18" s="316" t="s">
        <v>350</v>
      </c>
      <c r="C18" s="316"/>
      <c r="D18" s="316"/>
      <c r="E18" s="316"/>
      <c r="F18" s="316"/>
    </row>
    <row r="19" spans="2:6" x14ac:dyDescent="0.55000000000000004">
      <c r="B19" s="22"/>
      <c r="C19" s="30">
        <v>2019</v>
      </c>
      <c r="D19" s="30">
        <v>2018</v>
      </c>
      <c r="E19" s="30">
        <v>2017</v>
      </c>
      <c r="F19" s="30">
        <v>2016</v>
      </c>
    </row>
    <row r="20" spans="2:6" x14ac:dyDescent="0.55000000000000004">
      <c r="B20" s="37" t="s">
        <v>109</v>
      </c>
      <c r="C20" s="29" t="s">
        <v>112</v>
      </c>
      <c r="D20" s="29" t="s">
        <v>112</v>
      </c>
      <c r="E20" s="29" t="s">
        <v>112</v>
      </c>
      <c r="F20" s="29" t="s">
        <v>112</v>
      </c>
    </row>
    <row r="21" spans="2:6" x14ac:dyDescent="0.55000000000000004">
      <c r="B21" s="37" t="s">
        <v>133</v>
      </c>
      <c r="C21" s="70" t="s">
        <v>311</v>
      </c>
      <c r="D21" s="70" t="s">
        <v>115</v>
      </c>
      <c r="E21" s="70" t="s">
        <v>123</v>
      </c>
      <c r="F21" s="29" t="s">
        <v>124</v>
      </c>
    </row>
    <row r="22" spans="2:6" x14ac:dyDescent="0.55000000000000004">
      <c r="B22" s="37" t="s">
        <v>134</v>
      </c>
      <c r="C22" s="70" t="s">
        <v>312</v>
      </c>
      <c r="D22" s="70" t="s">
        <v>116</v>
      </c>
      <c r="E22" s="70" t="s">
        <v>125</v>
      </c>
      <c r="F22" s="29" t="s">
        <v>126</v>
      </c>
    </row>
    <row r="23" spans="2:6" x14ac:dyDescent="0.55000000000000004">
      <c r="B23" s="37" t="s">
        <v>135</v>
      </c>
      <c r="C23" s="70" t="s">
        <v>313</v>
      </c>
      <c r="D23" s="70" t="s">
        <v>117</v>
      </c>
      <c r="E23" s="70" t="s">
        <v>127</v>
      </c>
      <c r="F23" s="70" t="s">
        <v>128</v>
      </c>
    </row>
    <row r="24" spans="2:6" x14ac:dyDescent="0.55000000000000004">
      <c r="B24" s="37" t="s">
        <v>136</v>
      </c>
      <c r="C24" s="70" t="s">
        <v>314</v>
      </c>
      <c r="D24" s="70" t="s">
        <v>118</v>
      </c>
      <c r="E24" s="70" t="s">
        <v>129</v>
      </c>
      <c r="F24" s="70" t="s">
        <v>130</v>
      </c>
    </row>
    <row r="25" spans="2:6" x14ac:dyDescent="0.55000000000000004">
      <c r="B25" s="69" t="s">
        <v>137</v>
      </c>
      <c r="C25" s="29">
        <v>0</v>
      </c>
      <c r="D25" s="29">
        <v>0</v>
      </c>
      <c r="E25" s="29">
        <v>0</v>
      </c>
      <c r="F25" s="29">
        <v>0</v>
      </c>
    </row>
    <row r="26" spans="2:6" x14ac:dyDescent="0.55000000000000004">
      <c r="B26" s="69" t="s">
        <v>138</v>
      </c>
      <c r="C26" s="70" t="s">
        <v>315</v>
      </c>
      <c r="D26" s="70" t="s">
        <v>119</v>
      </c>
      <c r="E26" s="70" t="s">
        <v>208</v>
      </c>
      <c r="F26" s="29" t="s">
        <v>81</v>
      </c>
    </row>
    <row r="27" spans="2:6" x14ac:dyDescent="0.55000000000000004">
      <c r="B27" s="69" t="s">
        <v>139</v>
      </c>
      <c r="C27" s="29">
        <v>0</v>
      </c>
      <c r="D27" s="29">
        <v>0</v>
      </c>
      <c r="E27" s="29">
        <v>0</v>
      </c>
      <c r="F27" s="29">
        <v>0</v>
      </c>
    </row>
    <row r="28" spans="2:6" x14ac:dyDescent="0.55000000000000004">
      <c r="B28" s="69" t="s">
        <v>140</v>
      </c>
      <c r="C28" s="70" t="s">
        <v>316</v>
      </c>
      <c r="D28" s="70" t="s">
        <v>120</v>
      </c>
      <c r="E28" s="29" t="s">
        <v>121</v>
      </c>
      <c r="F28" s="70" t="s">
        <v>122</v>
      </c>
    </row>
    <row r="30" spans="2:6" x14ac:dyDescent="0.55000000000000004">
      <c r="B30" s="12" t="s">
        <v>131</v>
      </c>
      <c r="C30" s="20"/>
      <c r="D30" s="20"/>
      <c r="F30" s="20"/>
    </row>
    <row r="31" spans="2:6" ht="28.8" customHeight="1" x14ac:dyDescent="0.55000000000000004">
      <c r="B31" s="316" t="s">
        <v>349</v>
      </c>
      <c r="C31" s="316"/>
      <c r="D31" s="316"/>
      <c r="E31" s="316"/>
      <c r="F31" s="119"/>
    </row>
    <row r="32" spans="2:6" x14ac:dyDescent="0.55000000000000004">
      <c r="B32" s="22"/>
      <c r="C32" s="199">
        <v>2019</v>
      </c>
      <c r="D32" s="199">
        <v>2018</v>
      </c>
      <c r="E32" s="199">
        <v>2017</v>
      </c>
      <c r="F32" s="198"/>
    </row>
    <row r="33" spans="2:9" ht="28.8" x14ac:dyDescent="0.55000000000000004">
      <c r="B33" s="55" t="s">
        <v>344</v>
      </c>
      <c r="C33" s="29" t="s">
        <v>317</v>
      </c>
      <c r="D33" s="29" t="s">
        <v>219</v>
      </c>
      <c r="E33" s="29" t="s">
        <v>221</v>
      </c>
      <c r="F33" s="197"/>
    </row>
    <row r="34" spans="2:9" ht="57.6" x14ac:dyDescent="0.55000000000000004">
      <c r="B34" s="55" t="s">
        <v>358</v>
      </c>
      <c r="C34" s="29" t="s">
        <v>318</v>
      </c>
      <c r="D34" s="29" t="s">
        <v>220</v>
      </c>
      <c r="E34" s="29" t="s">
        <v>222</v>
      </c>
      <c r="F34" s="197"/>
    </row>
    <row r="36" spans="2:9" x14ac:dyDescent="0.55000000000000004">
      <c r="B36" s="12" t="s">
        <v>155</v>
      </c>
      <c r="C36" s="20"/>
      <c r="D36" s="20"/>
      <c r="F36" s="20"/>
    </row>
    <row r="37" spans="2:9" ht="31.2" customHeight="1" x14ac:dyDescent="0.55000000000000004">
      <c r="B37" s="316" t="s">
        <v>348</v>
      </c>
      <c r="C37" s="316"/>
      <c r="D37" s="316"/>
      <c r="E37" s="316"/>
      <c r="F37" s="316"/>
      <c r="H37" s="244"/>
      <c r="I37" s="67"/>
    </row>
    <row r="38" spans="2:9" x14ac:dyDescent="0.55000000000000004">
      <c r="B38" s="22"/>
      <c r="C38" s="30">
        <v>2019</v>
      </c>
      <c r="D38" s="30">
        <v>2018</v>
      </c>
      <c r="E38" s="30">
        <v>2017</v>
      </c>
      <c r="F38" s="30">
        <v>2016</v>
      </c>
      <c r="H38" s="244"/>
      <c r="I38" s="67"/>
    </row>
    <row r="39" spans="2:9" x14ac:dyDescent="0.55000000000000004">
      <c r="B39" s="37" t="s">
        <v>212</v>
      </c>
      <c r="C39" s="29" t="s">
        <v>319</v>
      </c>
      <c r="D39" s="29" t="s">
        <v>168</v>
      </c>
      <c r="E39" s="29" t="s">
        <v>210</v>
      </c>
      <c r="F39" s="29" t="s">
        <v>214</v>
      </c>
      <c r="H39" s="67"/>
      <c r="I39" s="67"/>
    </row>
    <row r="40" spans="2:9" x14ac:dyDescent="0.55000000000000004">
      <c r="B40" s="37" t="s">
        <v>213</v>
      </c>
      <c r="C40" s="239" t="s">
        <v>393</v>
      </c>
      <c r="D40" s="70" t="s">
        <v>215</v>
      </c>
      <c r="E40" s="70" t="s">
        <v>211</v>
      </c>
      <c r="F40" s="29" t="s">
        <v>209</v>
      </c>
      <c r="H40" s="67"/>
      <c r="I40" s="67"/>
    </row>
    <row r="41" spans="2:9" x14ac:dyDescent="0.55000000000000004">
      <c r="B41" s="37" t="s">
        <v>223</v>
      </c>
      <c r="C41" s="168">
        <v>0.83</v>
      </c>
      <c r="D41" s="96">
        <v>0.85</v>
      </c>
      <c r="E41" s="96">
        <v>0.81</v>
      </c>
      <c r="F41" s="32">
        <v>0.89</v>
      </c>
    </row>
    <row r="42" spans="2:9" ht="28.8" x14ac:dyDescent="0.55000000000000004">
      <c r="B42" s="55" t="s">
        <v>224</v>
      </c>
      <c r="C42" s="70" t="s">
        <v>320</v>
      </c>
      <c r="D42" s="70" t="s">
        <v>218</v>
      </c>
      <c r="E42" s="70" t="s">
        <v>217</v>
      </c>
      <c r="F42" s="70" t="s">
        <v>216</v>
      </c>
    </row>
    <row r="44" spans="2:9" x14ac:dyDescent="0.55000000000000004">
      <c r="B44" s="31" t="s">
        <v>66</v>
      </c>
      <c r="C44" s="11"/>
      <c r="D44" s="4"/>
      <c r="E44" s="4"/>
      <c r="F44" s="4"/>
      <c r="G44" s="210"/>
      <c r="H44" s="208"/>
    </row>
    <row r="45" spans="2:9" ht="33.299999999999997" customHeight="1" x14ac:dyDescent="0.55000000000000004">
      <c r="B45" s="337" t="s">
        <v>406</v>
      </c>
      <c r="C45" s="338"/>
      <c r="D45" s="338"/>
      <c r="E45" s="338"/>
      <c r="F45" s="339"/>
      <c r="G45" s="68"/>
      <c r="H45" s="68"/>
    </row>
    <row r="46" spans="2:9" x14ac:dyDescent="0.55000000000000004">
      <c r="B46" s="206" t="s">
        <v>3</v>
      </c>
      <c r="C46" s="207">
        <v>2019</v>
      </c>
      <c r="D46" s="207">
        <v>2018</v>
      </c>
      <c r="E46" s="207">
        <v>2017</v>
      </c>
      <c r="F46" s="209">
        <v>2016</v>
      </c>
      <c r="G46" s="68"/>
      <c r="H46" s="68"/>
    </row>
    <row r="47" spans="2:9" x14ac:dyDescent="0.55000000000000004">
      <c r="B47" s="205" t="s">
        <v>345</v>
      </c>
      <c r="C47" s="6">
        <v>62</v>
      </c>
      <c r="D47" s="6">
        <v>55</v>
      </c>
      <c r="E47" s="6">
        <v>80</v>
      </c>
      <c r="F47" s="141">
        <v>12</v>
      </c>
      <c r="G47" s="68"/>
      <c r="H47" s="68"/>
    </row>
    <row r="48" spans="2:9" x14ac:dyDescent="0.55000000000000004">
      <c r="B48" s="205" t="s">
        <v>1</v>
      </c>
      <c r="C48" s="6" t="s">
        <v>81</v>
      </c>
      <c r="D48" s="6">
        <v>2</v>
      </c>
      <c r="E48" s="6" t="s">
        <v>81</v>
      </c>
      <c r="F48" s="141" t="s">
        <v>81</v>
      </c>
      <c r="G48" s="68"/>
      <c r="H48" s="68"/>
    </row>
    <row r="49" spans="2:10" x14ac:dyDescent="0.55000000000000004">
      <c r="B49" s="205" t="s">
        <v>164</v>
      </c>
      <c r="C49" s="6" t="s">
        <v>81</v>
      </c>
      <c r="D49" s="6">
        <v>1</v>
      </c>
      <c r="E49" s="6">
        <v>6</v>
      </c>
      <c r="F49" s="203">
        <v>5</v>
      </c>
      <c r="G49" s="68"/>
      <c r="H49" s="68"/>
      <c r="I49" s="20"/>
      <c r="J49" s="20"/>
    </row>
    <row r="50" spans="2:10" x14ac:dyDescent="0.55000000000000004">
      <c r="B50" s="205" t="s">
        <v>165</v>
      </c>
      <c r="C50" s="6" t="s">
        <v>81</v>
      </c>
      <c r="D50" s="6">
        <v>3</v>
      </c>
      <c r="E50" s="6">
        <v>6</v>
      </c>
      <c r="F50" s="203">
        <v>4</v>
      </c>
      <c r="G50" s="68"/>
      <c r="H50" s="68"/>
      <c r="I50" s="20"/>
      <c r="J50" s="20"/>
    </row>
    <row r="51" spans="2:10" x14ac:dyDescent="0.55000000000000004">
      <c r="B51" s="206" t="s">
        <v>2</v>
      </c>
      <c r="C51" s="204">
        <v>62</v>
      </c>
      <c r="D51" s="204">
        <f>SUM(D47:D50)</f>
        <v>61</v>
      </c>
      <c r="E51" s="204">
        <f xml:space="preserve"> 92</f>
        <v>92</v>
      </c>
      <c r="F51" s="204">
        <v>21</v>
      </c>
      <c r="G51" s="68"/>
      <c r="H51" s="68"/>
    </row>
    <row r="52" spans="2:10" x14ac:dyDescent="0.55000000000000004">
      <c r="B52" s="77"/>
      <c r="C52" s="77"/>
      <c r="D52" s="39"/>
      <c r="E52" s="39"/>
      <c r="F52" s="39"/>
      <c r="G52" s="39"/>
      <c r="H52" s="208"/>
      <c r="I52" s="20"/>
      <c r="J52" s="19"/>
    </row>
    <row r="53" spans="2:10" x14ac:dyDescent="0.55000000000000004">
      <c r="B53" s="249" t="s">
        <v>94</v>
      </c>
      <c r="C53" s="77"/>
      <c r="D53" s="39"/>
      <c r="E53" s="39"/>
      <c r="F53" s="39"/>
      <c r="G53" s="39"/>
      <c r="H53" s="20"/>
      <c r="I53" s="20"/>
      <c r="J53" s="19"/>
    </row>
    <row r="54" spans="2:10" x14ac:dyDescent="0.55000000000000004">
      <c r="B54" s="396" t="s">
        <v>166</v>
      </c>
      <c r="C54" s="396"/>
      <c r="D54" s="396"/>
      <c r="E54" s="396"/>
      <c r="F54" s="396"/>
      <c r="G54" s="396"/>
      <c r="H54" s="396"/>
      <c r="I54" s="396"/>
      <c r="J54" s="396"/>
    </row>
    <row r="55" spans="2:10" x14ac:dyDescent="0.55000000000000004">
      <c r="B55" s="314" t="s">
        <v>167</v>
      </c>
      <c r="C55" s="314"/>
      <c r="D55" s="314"/>
      <c r="E55" s="314"/>
      <c r="F55" s="314"/>
      <c r="G55" s="314"/>
      <c r="H55" s="314"/>
      <c r="I55" s="314"/>
      <c r="J55" s="314"/>
    </row>
    <row r="56" spans="2:10" x14ac:dyDescent="0.55000000000000004">
      <c r="B56" s="314" t="s">
        <v>163</v>
      </c>
      <c r="C56" s="314"/>
      <c r="D56" s="314"/>
      <c r="E56" s="314"/>
      <c r="F56" s="314"/>
      <c r="G56" s="314"/>
      <c r="H56" s="314"/>
      <c r="I56" s="314"/>
      <c r="J56" s="314"/>
    </row>
    <row r="57" spans="2:10" x14ac:dyDescent="0.55000000000000004">
      <c r="B57" s="314" t="s">
        <v>162</v>
      </c>
      <c r="C57" s="314"/>
      <c r="D57" s="314"/>
      <c r="E57" s="314"/>
      <c r="F57" s="314"/>
      <c r="G57" s="314"/>
      <c r="H57" s="314"/>
      <c r="I57" s="314"/>
      <c r="J57" s="314"/>
    </row>
    <row r="58" spans="2:10" x14ac:dyDescent="0.55000000000000004">
      <c r="F58" s="39"/>
      <c r="G58" s="39"/>
      <c r="H58" s="20"/>
      <c r="I58" s="20"/>
      <c r="J58" s="19"/>
    </row>
    <row r="59" spans="2:10" x14ac:dyDescent="0.55000000000000004">
      <c r="B59" s="12" t="s">
        <v>67</v>
      </c>
      <c r="C59" s="11"/>
      <c r="D59" s="4"/>
      <c r="E59" s="4"/>
      <c r="F59" s="4"/>
      <c r="G59" s="4"/>
    </row>
    <row r="60" spans="2:10" ht="36.299999999999997" customHeight="1" x14ac:dyDescent="0.55000000000000004">
      <c r="B60" s="337" t="s">
        <v>347</v>
      </c>
      <c r="C60" s="338"/>
      <c r="D60" s="339"/>
      <c r="E60" s="68"/>
      <c r="F60" s="68"/>
      <c r="G60" s="68"/>
    </row>
    <row r="61" spans="2:10" x14ac:dyDescent="0.55000000000000004">
      <c r="B61" s="206" t="s">
        <v>228</v>
      </c>
      <c r="C61" s="207">
        <v>2019</v>
      </c>
      <c r="D61" s="207">
        <v>2018</v>
      </c>
      <c r="F61" s="135"/>
      <c r="G61" s="135"/>
    </row>
    <row r="62" spans="2:10" x14ac:dyDescent="0.55000000000000004">
      <c r="B62" s="205" t="s">
        <v>409</v>
      </c>
      <c r="C62" s="133">
        <v>100895.67</v>
      </c>
      <c r="D62" s="133">
        <v>95108.6</v>
      </c>
      <c r="E62" s="236"/>
      <c r="F62" s="136"/>
      <c r="G62" s="136"/>
    </row>
    <row r="63" spans="2:10" x14ac:dyDescent="0.55000000000000004">
      <c r="B63" s="205" t="s">
        <v>351</v>
      </c>
      <c r="C63" s="133">
        <v>303863.43</v>
      </c>
      <c r="D63" s="133">
        <f>179550+213000</f>
        <v>392550</v>
      </c>
      <c r="F63" s="136"/>
      <c r="G63" s="136"/>
    </row>
    <row r="64" spans="2:10" x14ac:dyDescent="0.55000000000000004">
      <c r="B64" s="206" t="s">
        <v>2</v>
      </c>
      <c r="C64" s="134">
        <f>SUM(C62:C63)</f>
        <v>404759.1</v>
      </c>
      <c r="D64" s="134">
        <f>SUM(D62:D63)</f>
        <v>487658.6</v>
      </c>
      <c r="F64" s="137"/>
      <c r="G64" s="137"/>
    </row>
    <row r="65" spans="2:7" x14ac:dyDescent="0.55000000000000004">
      <c r="C65" s="20"/>
      <c r="E65"/>
    </row>
    <row r="66" spans="2:7" x14ac:dyDescent="0.55000000000000004">
      <c r="B66" s="31" t="s">
        <v>71</v>
      </c>
      <c r="C66" s="11"/>
      <c r="D66" s="4"/>
      <c r="E66" s="4"/>
      <c r="F66" s="20"/>
      <c r="G66" s="20"/>
    </row>
    <row r="67" spans="2:7" ht="39" customHeight="1" x14ac:dyDescent="0.55000000000000004">
      <c r="B67" s="337" t="s">
        <v>346</v>
      </c>
      <c r="C67" s="338"/>
      <c r="D67" s="338"/>
      <c r="E67" s="339"/>
      <c r="F67" s="68"/>
      <c r="G67" s="68"/>
    </row>
    <row r="68" spans="2:7" x14ac:dyDescent="0.55000000000000004">
      <c r="B68" s="219"/>
      <c r="C68" s="219"/>
      <c r="D68" s="353">
        <v>2019</v>
      </c>
      <c r="E68" s="353"/>
      <c r="F68" s="391"/>
      <c r="G68" s="391"/>
    </row>
    <row r="69" spans="2:7" ht="26.1" customHeight="1" x14ac:dyDescent="0.55000000000000004">
      <c r="B69" s="55" t="s">
        <v>354</v>
      </c>
      <c r="C69" s="216" t="s">
        <v>227</v>
      </c>
      <c r="D69" s="216" t="s">
        <v>225</v>
      </c>
      <c r="E69" s="216" t="s">
        <v>226</v>
      </c>
      <c r="F69" s="211"/>
      <c r="G69" s="211"/>
    </row>
    <row r="70" spans="2:7" x14ac:dyDescent="0.55000000000000004">
      <c r="B70" s="392" t="s">
        <v>0</v>
      </c>
      <c r="C70" s="214" t="s">
        <v>352</v>
      </c>
      <c r="D70" s="217">
        <v>27</v>
      </c>
      <c r="E70" s="217">
        <v>4</v>
      </c>
      <c r="F70" s="220"/>
      <c r="G70" s="220"/>
    </row>
    <row r="71" spans="2:7" x14ac:dyDescent="0.55000000000000004">
      <c r="B71" s="393"/>
      <c r="C71" s="215" t="s">
        <v>353</v>
      </c>
      <c r="D71" s="217">
        <v>7</v>
      </c>
      <c r="E71" s="217">
        <v>6</v>
      </c>
      <c r="F71" s="220"/>
      <c r="G71" s="220"/>
    </row>
    <row r="72" spans="2:7" x14ac:dyDescent="0.55000000000000004">
      <c r="B72" s="378" t="s">
        <v>340</v>
      </c>
      <c r="C72" s="214" t="s">
        <v>352</v>
      </c>
      <c r="D72" s="217">
        <v>0</v>
      </c>
      <c r="E72" s="217">
        <v>6</v>
      </c>
      <c r="F72" s="220"/>
      <c r="G72" s="220"/>
    </row>
    <row r="73" spans="2:7" x14ac:dyDescent="0.55000000000000004">
      <c r="B73" s="380"/>
      <c r="C73" s="214" t="s">
        <v>353</v>
      </c>
      <c r="D73" s="217">
        <v>1</v>
      </c>
      <c r="E73" s="217">
        <v>10</v>
      </c>
      <c r="F73" s="220"/>
      <c r="G73" s="220"/>
    </row>
    <row r="74" spans="2:7" x14ac:dyDescent="0.55000000000000004">
      <c r="B74" s="378" t="s">
        <v>341</v>
      </c>
      <c r="C74" s="214" t="s">
        <v>352</v>
      </c>
      <c r="D74" s="217">
        <v>6</v>
      </c>
      <c r="E74" s="217">
        <v>6</v>
      </c>
      <c r="F74" s="220"/>
      <c r="G74" s="220"/>
    </row>
    <row r="75" spans="2:7" x14ac:dyDescent="0.55000000000000004">
      <c r="B75" s="380"/>
      <c r="C75" s="215" t="s">
        <v>353</v>
      </c>
      <c r="D75" s="218">
        <v>1</v>
      </c>
      <c r="E75" s="218">
        <v>11</v>
      </c>
      <c r="F75" s="221"/>
      <c r="G75" s="221"/>
    </row>
    <row r="76" spans="2:7" x14ac:dyDescent="0.55000000000000004">
      <c r="B76" s="293" t="s">
        <v>2</v>
      </c>
      <c r="C76" s="294"/>
      <c r="D76" s="212">
        <f>SUM(D70:D75)</f>
        <v>42</v>
      </c>
      <c r="E76" s="212">
        <f>SUM(E70:E75)</f>
        <v>43</v>
      </c>
      <c r="F76" s="213"/>
      <c r="G76" s="213"/>
    </row>
    <row r="77" spans="2:7" x14ac:dyDescent="0.55000000000000004">
      <c r="F77" s="63"/>
      <c r="G77" s="63"/>
    </row>
  </sheetData>
  <sheetProtection algorithmName="SHA-512" hashValue="Jw7wk+8cl49B2Qmwcpycv/0pKQqpui/eSkIka9lbgZcUmYoJ3/+114w3kjqe9xOtsoklqldt/8NwibgF+l64bw==" saltValue="WFpC3F9akR7yAx9PBHS2Zg==" spinCount="100000" sheet="1" objects="1" scenarios="1" selectLockedCells="1" selectUnlockedCells="1"/>
  <mergeCells count="27">
    <mergeCell ref="B37:F37"/>
    <mergeCell ref="B2:B3"/>
    <mergeCell ref="B31:E31"/>
    <mergeCell ref="B6:I6"/>
    <mergeCell ref="B7:I7"/>
    <mergeCell ref="B70:B71"/>
    <mergeCell ref="B8:I8"/>
    <mergeCell ref="B9:I9"/>
    <mergeCell ref="B10:I10"/>
    <mergeCell ref="B11:I11"/>
    <mergeCell ref="B12:I12"/>
    <mergeCell ref="B13:I13"/>
    <mergeCell ref="B14:I14"/>
    <mergeCell ref="B15:I15"/>
    <mergeCell ref="B54:J54"/>
    <mergeCell ref="B55:J55"/>
    <mergeCell ref="B18:F18"/>
    <mergeCell ref="B72:B73"/>
    <mergeCell ref="B74:B75"/>
    <mergeCell ref="B76:C76"/>
    <mergeCell ref="B45:F45"/>
    <mergeCell ref="F68:G68"/>
    <mergeCell ref="B60:D60"/>
    <mergeCell ref="D68:E68"/>
    <mergeCell ref="B67:E67"/>
    <mergeCell ref="B56:J56"/>
    <mergeCell ref="B57:J57"/>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B08DD-CD25-4790-B33C-1E82A5291584}">
  <dimension ref="A1:K52"/>
  <sheetViews>
    <sheetView showGridLines="0" zoomScale="60" zoomScaleNormal="60" workbookViewId="0">
      <selection activeCell="C51" sqref="C51:H51"/>
    </sheetView>
  </sheetViews>
  <sheetFormatPr baseColWidth="10" defaultRowHeight="14.4" x14ac:dyDescent="0.55000000000000004"/>
  <cols>
    <col min="1" max="1" width="38.578125" bestFit="1" customWidth="1"/>
    <col min="2" max="2" width="35" bestFit="1" customWidth="1"/>
    <col min="7" max="7" width="21.68359375" style="20" customWidth="1"/>
    <col min="8" max="8" width="63.3671875" customWidth="1"/>
    <col min="9" max="9" width="24.3125" customWidth="1"/>
    <col min="10" max="10" width="78.68359375" customWidth="1"/>
  </cols>
  <sheetData>
    <row r="1" spans="1:11" s="20" customFormat="1" x14ac:dyDescent="0.55000000000000004"/>
    <row r="2" spans="1:11" x14ac:dyDescent="0.55000000000000004">
      <c r="A2" s="25" t="s">
        <v>141</v>
      </c>
      <c r="B2" s="250"/>
    </row>
    <row r="3" spans="1:11" x14ac:dyDescent="0.55000000000000004">
      <c r="A3" s="25" t="s">
        <v>142</v>
      </c>
      <c r="B3" s="250"/>
    </row>
    <row r="4" spans="1:11" s="20" customFormat="1" x14ac:dyDescent="0.55000000000000004">
      <c r="A4" s="25"/>
      <c r="B4" s="98"/>
    </row>
    <row r="5" spans="1:11" s="20" customFormat="1" x14ac:dyDescent="0.55000000000000004">
      <c r="A5" s="25"/>
      <c r="B5" s="53" t="s">
        <v>235</v>
      </c>
      <c r="C5"/>
    </row>
    <row r="6" spans="1:11" s="20" customFormat="1" x14ac:dyDescent="0.55000000000000004">
      <c r="A6" s="25"/>
      <c r="B6" s="319" t="s">
        <v>111</v>
      </c>
      <c r="C6" s="319"/>
      <c r="D6" s="319"/>
      <c r="E6" s="319"/>
      <c r="F6" s="319"/>
      <c r="G6" s="319"/>
      <c r="H6" s="319"/>
      <c r="I6" s="319"/>
      <c r="J6" s="319"/>
    </row>
    <row r="7" spans="1:11" s="20" customFormat="1" x14ac:dyDescent="0.55000000000000004">
      <c r="A7" s="25"/>
      <c r="B7" s="319" t="s">
        <v>110</v>
      </c>
      <c r="C7" s="319"/>
      <c r="D7" s="319"/>
      <c r="E7" s="319"/>
      <c r="F7" s="319"/>
      <c r="G7" s="319"/>
      <c r="H7" s="319"/>
      <c r="I7" s="319"/>
      <c r="J7" s="319"/>
    </row>
    <row r="8" spans="1:11" s="20" customFormat="1" x14ac:dyDescent="0.55000000000000004">
      <c r="A8" s="25"/>
      <c r="B8" s="397" t="s">
        <v>26</v>
      </c>
      <c r="C8" s="397"/>
      <c r="D8" s="397"/>
      <c r="E8" s="397"/>
      <c r="F8" s="397"/>
      <c r="G8" s="397"/>
      <c r="H8" s="397"/>
      <c r="I8" s="397"/>
      <c r="J8" s="397"/>
    </row>
    <row r="9" spans="1:11" s="20" customFormat="1" x14ac:dyDescent="0.55000000000000004">
      <c r="A9" s="25"/>
      <c r="B9" s="319" t="s">
        <v>34</v>
      </c>
      <c r="C9" s="319"/>
      <c r="D9" s="319"/>
      <c r="E9" s="319"/>
      <c r="F9" s="319"/>
      <c r="G9" s="319"/>
      <c r="H9" s="319"/>
      <c r="I9" s="319"/>
      <c r="J9" s="319"/>
    </row>
    <row r="10" spans="1:11" s="20" customFormat="1" x14ac:dyDescent="0.55000000000000004">
      <c r="A10" s="25"/>
      <c r="B10" s="319" t="s">
        <v>163</v>
      </c>
      <c r="C10" s="319"/>
      <c r="D10" s="319"/>
      <c r="E10" s="319"/>
      <c r="F10" s="319"/>
      <c r="G10" s="319"/>
      <c r="H10" s="319"/>
      <c r="I10" s="319"/>
      <c r="J10" s="319"/>
    </row>
    <row r="11" spans="1:11" s="20" customFormat="1" x14ac:dyDescent="0.55000000000000004">
      <c r="A11" s="25"/>
      <c r="B11" s="319" t="s">
        <v>254</v>
      </c>
      <c r="C11" s="319"/>
      <c r="D11" s="319"/>
      <c r="E11" s="319"/>
      <c r="F11" s="319"/>
      <c r="G11" s="319"/>
      <c r="H11" s="319"/>
      <c r="I11" s="319"/>
      <c r="J11" s="319"/>
    </row>
    <row r="12" spans="1:11" s="20" customFormat="1" x14ac:dyDescent="0.55000000000000004">
      <c r="A12" s="25"/>
      <c r="B12" s="319" t="s">
        <v>160</v>
      </c>
      <c r="C12" s="319"/>
      <c r="D12" s="319"/>
      <c r="E12" s="319"/>
      <c r="F12" s="319"/>
      <c r="G12" s="319"/>
      <c r="H12" s="319"/>
      <c r="I12" s="319"/>
      <c r="J12" s="319"/>
      <c r="K12" s="319"/>
    </row>
    <row r="13" spans="1:11" s="20" customFormat="1" x14ac:dyDescent="0.55000000000000004">
      <c r="A13" s="25"/>
      <c r="B13" s="319" t="s">
        <v>161</v>
      </c>
      <c r="C13" s="319"/>
      <c r="D13" s="319"/>
      <c r="E13" s="319"/>
      <c r="F13" s="319"/>
      <c r="G13" s="319"/>
      <c r="H13" s="319"/>
      <c r="I13" s="319"/>
      <c r="J13" s="319"/>
    </row>
    <row r="14" spans="1:11" s="20" customFormat="1" x14ac:dyDescent="0.55000000000000004">
      <c r="A14" s="25"/>
      <c r="B14" s="98"/>
    </row>
    <row r="15" spans="1:11" x14ac:dyDescent="0.55000000000000004">
      <c r="B15" s="12" t="s">
        <v>21</v>
      </c>
      <c r="C15" s="20"/>
      <c r="D15" s="20"/>
      <c r="E15" s="20"/>
      <c r="F15" s="20"/>
    </row>
    <row r="16" spans="1:11" x14ac:dyDescent="0.55000000000000004">
      <c r="B16" s="316" t="s">
        <v>386</v>
      </c>
      <c r="C16" s="316"/>
      <c r="D16" s="316"/>
      <c r="E16" s="316"/>
      <c r="F16" s="316"/>
      <c r="G16" s="76"/>
    </row>
    <row r="17" spans="2:8" x14ac:dyDescent="0.55000000000000004">
      <c r="B17" s="22"/>
      <c r="C17" s="30">
        <v>2019</v>
      </c>
      <c r="D17" s="30">
        <v>2018</v>
      </c>
      <c r="E17" s="30">
        <v>2017</v>
      </c>
      <c r="F17" s="30">
        <v>2016</v>
      </c>
      <c r="G17" s="39"/>
    </row>
    <row r="18" spans="2:8" x14ac:dyDescent="0.55000000000000004">
      <c r="B18" s="71" t="s">
        <v>151</v>
      </c>
      <c r="C18" s="29" t="s">
        <v>143</v>
      </c>
      <c r="D18" s="29" t="s">
        <v>143</v>
      </c>
      <c r="E18" s="29" t="s">
        <v>143</v>
      </c>
      <c r="F18" s="29" t="s">
        <v>143</v>
      </c>
      <c r="G18" s="58"/>
    </row>
    <row r="19" spans="2:8" x14ac:dyDescent="0.55000000000000004">
      <c r="B19" s="71" t="s">
        <v>152</v>
      </c>
      <c r="C19" s="29" t="s">
        <v>322</v>
      </c>
      <c r="D19" s="70" t="s">
        <v>144</v>
      </c>
      <c r="E19" s="70" t="s">
        <v>145</v>
      </c>
      <c r="F19" s="29" t="s">
        <v>146</v>
      </c>
      <c r="G19" s="58"/>
    </row>
    <row r="20" spans="2:8" ht="35.25" customHeight="1" x14ac:dyDescent="0.55000000000000004">
      <c r="B20" s="72" t="s">
        <v>153</v>
      </c>
      <c r="C20" s="29" t="s">
        <v>321</v>
      </c>
      <c r="D20" s="70" t="s">
        <v>147</v>
      </c>
      <c r="E20" s="70" t="s">
        <v>81</v>
      </c>
      <c r="F20" s="29" t="s">
        <v>81</v>
      </c>
      <c r="G20" s="58"/>
    </row>
    <row r="21" spans="2:8" x14ac:dyDescent="0.55000000000000004">
      <c r="B21" s="71" t="s">
        <v>154</v>
      </c>
      <c r="C21" s="235" t="s">
        <v>402</v>
      </c>
      <c r="D21" s="70" t="s">
        <v>148</v>
      </c>
      <c r="E21" s="70" t="s">
        <v>149</v>
      </c>
      <c r="F21" s="70" t="s">
        <v>150</v>
      </c>
      <c r="G21" s="74"/>
    </row>
    <row r="23" spans="2:8" x14ac:dyDescent="0.55000000000000004">
      <c r="B23" s="12" t="s">
        <v>131</v>
      </c>
      <c r="C23" s="20"/>
      <c r="D23" s="20"/>
      <c r="E23" s="20"/>
      <c r="F23" s="20"/>
    </row>
    <row r="24" spans="2:8" ht="28.9" customHeight="1" x14ac:dyDescent="0.55000000000000004">
      <c r="B24" s="316" t="s">
        <v>387</v>
      </c>
      <c r="C24" s="316"/>
      <c r="D24" s="316"/>
      <c r="E24" s="316"/>
      <c r="F24" s="316"/>
      <c r="G24" s="76"/>
    </row>
    <row r="25" spans="2:8" x14ac:dyDescent="0.55000000000000004">
      <c r="B25" s="37" t="s">
        <v>3</v>
      </c>
      <c r="C25" s="30">
        <v>2019</v>
      </c>
      <c r="D25" s="30">
        <v>2018</v>
      </c>
      <c r="E25" s="30">
        <v>2017</v>
      </c>
      <c r="F25" s="30">
        <v>2016</v>
      </c>
      <c r="G25" s="39"/>
    </row>
    <row r="26" spans="2:8" x14ac:dyDescent="0.55000000000000004">
      <c r="B26" s="71" t="s">
        <v>76</v>
      </c>
      <c r="C26" s="47">
        <v>298196</v>
      </c>
      <c r="D26" s="47">
        <v>179870</v>
      </c>
      <c r="E26" s="73">
        <v>386596</v>
      </c>
      <c r="F26" s="47">
        <v>106000</v>
      </c>
      <c r="G26" s="58"/>
    </row>
    <row r="27" spans="2:8" x14ac:dyDescent="0.55000000000000004">
      <c r="B27" s="71" t="s">
        <v>77</v>
      </c>
      <c r="C27" s="47">
        <v>16234</v>
      </c>
      <c r="D27" s="73">
        <v>7302</v>
      </c>
      <c r="E27" s="73">
        <v>7595</v>
      </c>
      <c r="F27" s="29" t="s">
        <v>81</v>
      </c>
      <c r="G27" s="58"/>
    </row>
    <row r="28" spans="2:8" x14ac:dyDescent="0.55000000000000004">
      <c r="B28" s="72" t="s">
        <v>78</v>
      </c>
      <c r="C28" s="47">
        <v>32878</v>
      </c>
      <c r="D28" s="73">
        <v>33976</v>
      </c>
      <c r="E28" s="73">
        <v>1575</v>
      </c>
      <c r="F28" s="29" t="s">
        <v>81</v>
      </c>
      <c r="G28" s="58"/>
    </row>
    <row r="29" spans="2:8" x14ac:dyDescent="0.55000000000000004">
      <c r="B29" s="37" t="s">
        <v>10</v>
      </c>
      <c r="C29" s="202">
        <f>SUM(C26:C28)</f>
        <v>347308</v>
      </c>
      <c r="D29" s="202">
        <f t="shared" ref="D29:F29" si="0">SUM(D26:D28)</f>
        <v>221148</v>
      </c>
      <c r="E29" s="202">
        <f t="shared" si="0"/>
        <v>395766</v>
      </c>
      <c r="F29" s="202">
        <f t="shared" si="0"/>
        <v>106000</v>
      </c>
      <c r="G29" s="75"/>
    </row>
    <row r="31" spans="2:8" x14ac:dyDescent="0.55000000000000004">
      <c r="B31" s="31" t="s">
        <v>155</v>
      </c>
      <c r="C31" s="20"/>
      <c r="D31" s="20"/>
      <c r="E31" s="20"/>
      <c r="F31" s="20"/>
    </row>
    <row r="32" spans="2:8" x14ac:dyDescent="0.55000000000000004">
      <c r="B32" s="316" t="s">
        <v>276</v>
      </c>
      <c r="C32" s="316"/>
      <c r="D32" s="316"/>
      <c r="E32" s="316"/>
      <c r="F32" s="316"/>
      <c r="G32" s="316"/>
      <c r="H32" s="316"/>
    </row>
    <row r="33" spans="2:8" x14ac:dyDescent="0.55000000000000004">
      <c r="B33" s="37" t="s">
        <v>3</v>
      </c>
      <c r="C33" s="267" t="s">
        <v>156</v>
      </c>
      <c r="D33" s="267"/>
      <c r="E33" s="306" t="s">
        <v>157</v>
      </c>
      <c r="F33" s="398"/>
      <c r="G33" s="297"/>
      <c r="H33" s="30" t="s">
        <v>158</v>
      </c>
    </row>
    <row r="34" spans="2:8" ht="28.8" x14ac:dyDescent="0.55000000000000004">
      <c r="B34" s="71" t="s">
        <v>378</v>
      </c>
      <c r="C34" s="360" t="s">
        <v>61</v>
      </c>
      <c r="D34" s="361"/>
      <c r="E34" s="343" t="s">
        <v>379</v>
      </c>
      <c r="F34" s="344"/>
      <c r="G34" s="361"/>
      <c r="H34" s="200" t="s">
        <v>325</v>
      </c>
    </row>
    <row r="35" spans="2:8" s="20" customFormat="1" ht="28.8" x14ac:dyDescent="0.55000000000000004">
      <c r="B35" s="72" t="s">
        <v>78</v>
      </c>
      <c r="C35" s="360" t="s">
        <v>61</v>
      </c>
      <c r="D35" s="361"/>
      <c r="E35" s="343" t="s">
        <v>379</v>
      </c>
      <c r="F35" s="344"/>
      <c r="G35" s="361"/>
      <c r="H35" s="200" t="s">
        <v>326</v>
      </c>
    </row>
    <row r="36" spans="2:8" ht="28.8" x14ac:dyDescent="0.55000000000000004">
      <c r="B36" s="71" t="s">
        <v>77</v>
      </c>
      <c r="C36" s="360" t="s">
        <v>61</v>
      </c>
      <c r="D36" s="361"/>
      <c r="E36" s="343" t="s">
        <v>379</v>
      </c>
      <c r="F36" s="344"/>
      <c r="G36" s="361"/>
      <c r="H36" s="200" t="s">
        <v>327</v>
      </c>
    </row>
    <row r="37" spans="2:8" s="20" customFormat="1" ht="28.8" x14ac:dyDescent="0.55000000000000004">
      <c r="B37" s="71" t="s">
        <v>236</v>
      </c>
      <c r="C37" s="360" t="s">
        <v>61</v>
      </c>
      <c r="D37" s="361"/>
      <c r="E37" s="343" t="s">
        <v>380</v>
      </c>
      <c r="F37" s="344"/>
      <c r="G37" s="361"/>
      <c r="H37" s="200" t="s">
        <v>328</v>
      </c>
    </row>
    <row r="38" spans="2:8" s="20" customFormat="1" ht="28.8" x14ac:dyDescent="0.55000000000000004">
      <c r="B38" s="72" t="s">
        <v>323</v>
      </c>
      <c r="C38" s="360" t="s">
        <v>61</v>
      </c>
      <c r="D38" s="361"/>
      <c r="E38" s="343" t="s">
        <v>324</v>
      </c>
      <c r="F38" s="344"/>
      <c r="G38" s="361"/>
      <c r="H38" s="200" t="s">
        <v>327</v>
      </c>
    </row>
    <row r="39" spans="2:8" ht="28.8" x14ac:dyDescent="0.55000000000000004">
      <c r="B39" s="54" t="s">
        <v>159</v>
      </c>
      <c r="C39" s="360" t="s">
        <v>61</v>
      </c>
      <c r="D39" s="361"/>
      <c r="E39" s="343" t="s">
        <v>381</v>
      </c>
      <c r="F39" s="344"/>
      <c r="G39" s="361"/>
      <c r="H39" s="201" t="s">
        <v>329</v>
      </c>
    </row>
    <row r="41" spans="2:8" x14ac:dyDescent="0.55000000000000004">
      <c r="B41" s="246" t="s">
        <v>19</v>
      </c>
      <c r="C41" s="19"/>
      <c r="D41" s="19"/>
      <c r="E41" s="19"/>
      <c r="F41" s="19"/>
      <c r="G41" s="19"/>
      <c r="H41" s="19"/>
    </row>
    <row r="42" spans="2:8" ht="15" x14ac:dyDescent="0.55000000000000004">
      <c r="B42" s="319" t="s">
        <v>427</v>
      </c>
      <c r="C42" s="319"/>
      <c r="D42" s="319"/>
      <c r="E42" s="319"/>
      <c r="F42" s="319"/>
      <c r="G42" s="319"/>
      <c r="H42" s="319"/>
    </row>
    <row r="43" spans="2:8" ht="15" x14ac:dyDescent="0.55000000000000004">
      <c r="B43" s="319" t="s">
        <v>428</v>
      </c>
      <c r="C43" s="319"/>
      <c r="D43" s="319"/>
      <c r="E43" s="319"/>
      <c r="F43" s="319"/>
      <c r="G43" s="319"/>
      <c r="H43" s="319"/>
    </row>
    <row r="44" spans="2:8" ht="15" x14ac:dyDescent="0.55000000000000004">
      <c r="B44" s="319" t="s">
        <v>429</v>
      </c>
      <c r="C44" s="319"/>
      <c r="D44" s="319"/>
      <c r="E44" s="319"/>
      <c r="F44" s="319"/>
      <c r="G44" s="319"/>
      <c r="H44" s="319"/>
    </row>
    <row r="45" spans="2:8" ht="15" x14ac:dyDescent="0.55000000000000004">
      <c r="B45" s="319" t="s">
        <v>430</v>
      </c>
      <c r="C45" s="319"/>
      <c r="D45" s="319"/>
      <c r="E45" s="319"/>
      <c r="F45" s="319"/>
      <c r="G45" s="319"/>
      <c r="H45" s="319"/>
    </row>
    <row r="46" spans="2:8" ht="15" x14ac:dyDescent="0.55000000000000004">
      <c r="B46" s="319" t="s">
        <v>431</v>
      </c>
      <c r="C46" s="319"/>
      <c r="D46" s="319"/>
      <c r="E46" s="319"/>
      <c r="F46" s="319"/>
      <c r="G46" s="319"/>
      <c r="H46" s="319"/>
    </row>
    <row r="47" spans="2:8" ht="15" x14ac:dyDescent="0.55000000000000004">
      <c r="B47" s="319" t="s">
        <v>432</v>
      </c>
      <c r="C47" s="319"/>
      <c r="D47" s="319"/>
      <c r="E47" s="319"/>
      <c r="F47" s="319"/>
      <c r="G47" s="319"/>
      <c r="H47" s="319"/>
    </row>
    <row r="48" spans="2:8" x14ac:dyDescent="0.55000000000000004">
      <c r="C48" s="234"/>
      <c r="D48" s="234"/>
      <c r="E48" s="234"/>
      <c r="F48" s="234"/>
      <c r="G48" s="234"/>
      <c r="H48" s="234"/>
    </row>
    <row r="49" spans="3:10" x14ac:dyDescent="0.55000000000000004">
      <c r="C49" s="234"/>
      <c r="D49" s="234"/>
      <c r="E49" s="234"/>
      <c r="F49" s="234"/>
      <c r="G49" s="234"/>
      <c r="H49" s="234"/>
      <c r="I49" s="234"/>
      <c r="J49" s="234"/>
    </row>
    <row r="50" spans="3:10" x14ac:dyDescent="0.55000000000000004">
      <c r="C50" s="262"/>
      <c r="D50" s="262"/>
      <c r="E50" s="262"/>
      <c r="F50" s="262"/>
      <c r="G50" s="262"/>
      <c r="H50" s="262"/>
      <c r="I50" s="234"/>
      <c r="J50" s="234"/>
    </row>
    <row r="51" spans="3:10" x14ac:dyDescent="0.55000000000000004">
      <c r="C51" s="262"/>
      <c r="D51" s="262"/>
      <c r="E51" s="262"/>
      <c r="F51" s="262"/>
      <c r="G51" s="262"/>
      <c r="H51" s="262"/>
    </row>
    <row r="52" spans="3:10" x14ac:dyDescent="0.55000000000000004">
      <c r="C52" s="262"/>
      <c r="D52" s="262"/>
      <c r="E52" s="262"/>
      <c r="F52" s="262"/>
      <c r="G52" s="262"/>
      <c r="H52" s="262"/>
    </row>
  </sheetData>
  <sheetProtection algorithmName="SHA-512" hashValue="tbBe56KsO2bwb3ccFHy2WW6UWutuTEFujW/5KZAsciXNQTseFYC8AhphORvWk0sMNvbER2l6bHRhgtwRE2llSA==" saltValue="mezIXqNBKhNGSxm2RVlwmw==" spinCount="100000" sheet="1" objects="1" scenarios="1" selectLockedCells="1" selectUnlockedCells="1"/>
  <mergeCells count="35">
    <mergeCell ref="E34:G34"/>
    <mergeCell ref="E36:G36"/>
    <mergeCell ref="E37:G37"/>
    <mergeCell ref="E35:G35"/>
    <mergeCell ref="C34:D34"/>
    <mergeCell ref="C36:D36"/>
    <mergeCell ref="C37:D37"/>
    <mergeCell ref="C35:D35"/>
    <mergeCell ref="C50:H50"/>
    <mergeCell ref="C51:H51"/>
    <mergeCell ref="C52:H52"/>
    <mergeCell ref="C38:D38"/>
    <mergeCell ref="E38:G38"/>
    <mergeCell ref="C39:D39"/>
    <mergeCell ref="E39:G39"/>
    <mergeCell ref="B42:H42"/>
    <mergeCell ref="B43:H43"/>
    <mergeCell ref="B44:H44"/>
    <mergeCell ref="B45:H45"/>
    <mergeCell ref="B46:H46"/>
    <mergeCell ref="B47:H47"/>
    <mergeCell ref="B24:F24"/>
    <mergeCell ref="C33:D33"/>
    <mergeCell ref="B2:B3"/>
    <mergeCell ref="B6:J6"/>
    <mergeCell ref="B7:J7"/>
    <mergeCell ref="B8:J8"/>
    <mergeCell ref="B9:J9"/>
    <mergeCell ref="B10:J10"/>
    <mergeCell ref="B11:J11"/>
    <mergeCell ref="B12:K12"/>
    <mergeCell ref="B13:J13"/>
    <mergeCell ref="B32:H32"/>
    <mergeCell ref="E33:G33"/>
    <mergeCell ref="B16:F16"/>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BA7F03B035F7A4AB18B5590C1E9AC2B" ma:contentTypeVersion="7" ma:contentTypeDescription="Create a new document." ma:contentTypeScope="" ma:versionID="78e01de046a04c789c54af5bc67bf1f6">
  <xsd:schema xmlns:xsd="http://www.w3.org/2001/XMLSchema" xmlns:xs="http://www.w3.org/2001/XMLSchema" xmlns:p="http://schemas.microsoft.com/office/2006/metadata/properties" xmlns:ns3="646d224a-ba58-4a02-9ddc-a3fd4bb4be5e" xmlns:ns4="624e221b-5a6a-4377-8750-37450ef98afa" targetNamespace="http://schemas.microsoft.com/office/2006/metadata/properties" ma:root="true" ma:fieldsID="243893bfb0d8b68af3344c3ffafd9dd9" ns3:_="" ns4:_="">
    <xsd:import namespace="646d224a-ba58-4a02-9ddc-a3fd4bb4be5e"/>
    <xsd:import namespace="624e221b-5a6a-4377-8750-37450ef98afa"/>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6d224a-ba58-4a02-9ddc-a3fd4bb4be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24e221b-5a6a-4377-8750-37450ef98af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D97E2EF-11E5-41FD-AB3B-D2D3B719B2CB}">
  <ds:schemaRefs>
    <ds:schemaRef ds:uri="http://schemas.microsoft.com/sharepoint/v3/contenttype/forms"/>
  </ds:schemaRefs>
</ds:datastoreItem>
</file>

<file path=customXml/itemProps2.xml><?xml version="1.0" encoding="utf-8"?>
<ds:datastoreItem xmlns:ds="http://schemas.openxmlformats.org/officeDocument/2006/customXml" ds:itemID="{48FC84B7-1A12-4EC5-B9A6-DD21A8EA45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6d224a-ba58-4a02-9ddc-a3fd4bb4be5e"/>
    <ds:schemaRef ds:uri="624e221b-5a6a-4377-8750-37450ef98a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81D6969-7D97-44ED-ACF6-07A4E127392E}">
  <ds:schemaRef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624e221b-5a6a-4377-8750-37450ef98afa"/>
    <ds:schemaRef ds:uri="646d224a-ba58-4a02-9ddc-a3fd4bb4be5e"/>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Introduction</vt:lpstr>
      <vt:lpstr>Governance - Gouvernance</vt:lpstr>
      <vt:lpstr>Workforce - Effectif</vt:lpstr>
      <vt:lpstr>Health &amp; Safety - Santé &amp; Sécur</vt:lpstr>
      <vt:lpstr>Training - Formation</vt:lpstr>
      <vt:lpstr>Environment - Environnement</vt:lpstr>
      <vt:lpstr>Socio-Economic - Socio-économie</vt:lpstr>
      <vt:lpstr>Exploration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Eva Roy-Vigneault</dc:creator>
  <cp:lastModifiedBy>Eva Roy-Vigneault</cp:lastModifiedBy>
  <dcterms:created xsi:type="dcterms:W3CDTF">2019-12-04T13:53:48Z</dcterms:created>
  <dcterms:modified xsi:type="dcterms:W3CDTF">2020-07-30T20:10:28Z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0x0101004BA7F03B035F7A4AB18B5590C1E9AC2B</vt:lpwstr>
  </property>
</Properties>
</file>